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Արվեստ" sheetId="3" r:id="rId1"/>
    <sheet name="թիվ 3 երաժշտ" sheetId="30" r:id="rId2"/>
    <sheet name="4 երաժշտակ" sheetId="28" r:id="rId3"/>
    <sheet name="5 երաժշտակ " sheetId="29" r:id="rId4"/>
    <sheet name="6 երաժշտակ " sheetId="31" r:id="rId5"/>
    <sheet name="7 երաժշտակ" sheetId="9" r:id="rId6"/>
    <sheet name="նկարչական" sheetId="32" r:id="rId7"/>
    <sheet name="պարարվեստ" sheetId="33" r:id="rId8"/>
    <sheet name="տիկնիկային" sheetId="34" r:id="rId9"/>
    <sheet name="մանկապատան" sheetId="35" r:id="rId10"/>
    <sheet name="Անի փողային" sheetId="20" r:id="rId11"/>
    <sheet name="երիտասարդական" sheetId="16" r:id="rId12"/>
    <sheet name="գրադարան" sheetId="6" r:id="rId13"/>
    <sheet name="ավետիք" sheetId="36" r:id="rId14"/>
    <sheet name="Մհեր" sheetId="37" r:id="rId15"/>
    <sheet name="Շիրազ" sheetId="38" r:id="rId16"/>
    <sheet name="Ասլամազյան" sheetId="39" r:id="rId17"/>
    <sheet name="Կումայրի" sheetId="40" r:id="rId18"/>
    <sheet name="զբոսայգիներ" sheetId="45" r:id="rId19"/>
  </sheets>
  <definedNames>
    <definedName name="_xlnm.Print_Area" localSheetId="2">'4 երաժշտակ'!$A$1:$G$57</definedName>
    <definedName name="_xlnm.Print_Area" localSheetId="3">'5 երաժշտակ '!$A$1:$G$59</definedName>
    <definedName name="_xlnm.Print_Area" localSheetId="4">'6 երաժշտակ '!$A$1:$G$64</definedName>
    <definedName name="_xlnm.Print_Area" localSheetId="5">'7 երաժշտակ'!$A$1:$G$55</definedName>
    <definedName name="_xlnm.Print_Area" localSheetId="16">Ասլամազյան!$A$1:$G$49</definedName>
    <definedName name="_xlnm.Print_Area" localSheetId="0">Արվեստ!$A$1:$G$60</definedName>
    <definedName name="_xlnm.Print_Area" localSheetId="1">'թիվ 3 երաժշտ'!$A$1:$G$62</definedName>
    <definedName name="_xlnm.Print_Area" localSheetId="9">մանկապատան!$A$1:$G$60</definedName>
    <definedName name="_xlnm.Print_Area" localSheetId="6">նկարչական!$A$1:$G$53</definedName>
    <definedName name="_xlnm.Print_Area" localSheetId="7">պարարվեստ!$A$1:$G$50</definedName>
    <definedName name="_xlnm.Print_Area" localSheetId="8">տիկնիկային!$A$1:$G$61</definedName>
  </definedNames>
  <calcPr calcId="124519"/>
</workbook>
</file>

<file path=xl/calcChain.xml><?xml version="1.0" encoding="utf-8"?>
<calcChain xmlns="http://schemas.openxmlformats.org/spreadsheetml/2006/main">
  <c r="F34" i="45"/>
  <c r="F42" i="40"/>
  <c r="F36" i="39"/>
  <c r="F37" i="38"/>
  <c r="F36" i="37"/>
  <c r="F36" i="36"/>
  <c r="F40" i="6"/>
  <c r="F38" i="16"/>
  <c r="F36" i="20"/>
  <c r="F44" i="35"/>
  <c r="F48" i="34"/>
  <c r="F39" i="33"/>
  <c r="F40" i="32"/>
  <c r="D43" i="9" l="1"/>
  <c r="E40"/>
  <c r="G41" i="30"/>
  <c r="E41"/>
  <c r="G40" i="9" l="1"/>
  <c r="F43"/>
  <c r="F50" i="31"/>
  <c r="F47" i="29"/>
  <c r="F45" i="28"/>
  <c r="F45" i="30"/>
  <c r="F49" i="3"/>
  <c r="G30" i="45"/>
  <c r="G30" i="40"/>
  <c r="G31" i="39"/>
  <c r="G31" i="38"/>
  <c r="G31" i="37"/>
  <c r="G30" i="36"/>
  <c r="G31" i="6"/>
  <c r="G32" i="16"/>
  <c r="G31" i="20"/>
  <c r="G30" i="35"/>
  <c r="G28" i="34"/>
  <c r="G33" i="33"/>
  <c r="G33" i="32"/>
  <c r="G33" i="9"/>
  <c r="G36" i="31"/>
  <c r="G35" i="29"/>
  <c r="G34" i="28"/>
  <c r="G34" i="30"/>
  <c r="G33" i="3"/>
  <c r="G36" i="30"/>
  <c r="G34" i="45" l="1"/>
  <c r="G31"/>
  <c r="G32"/>
  <c r="G33"/>
  <c r="E40" i="6"/>
  <c r="E34" i="45" l="1"/>
  <c r="G42" i="40"/>
  <c r="E42"/>
  <c r="G36" i="39"/>
  <c r="E36"/>
  <c r="G37" i="38"/>
  <c r="E37"/>
  <c r="G36" i="37"/>
  <c r="E36"/>
  <c r="G36" i="36"/>
  <c r="E36"/>
  <c r="G40" i="6"/>
  <c r="G38" i="16"/>
  <c r="E38"/>
  <c r="G36" i="20"/>
  <c r="E36"/>
  <c r="G40" i="32"/>
  <c r="E40"/>
  <c r="G43" i="30"/>
  <c r="D44" i="35"/>
  <c r="D48" i="34"/>
  <c r="E39" i="9"/>
  <c r="G39" s="1"/>
  <c r="D34" i="45" l="1"/>
  <c r="E33"/>
  <c r="E32"/>
  <c r="E31"/>
  <c r="E30"/>
  <c r="D36" i="20" l="1"/>
  <c r="D39" i="33" l="1"/>
  <c r="D40" i="32"/>
  <c r="D50" i="31" l="1"/>
  <c r="D47" i="29"/>
  <c r="D45" i="28"/>
  <c r="D45" i="30"/>
  <c r="D49" i="3"/>
  <c r="G43" i="35" l="1"/>
  <c r="D40" i="6"/>
  <c r="E34" i="20" l="1"/>
  <c r="G34" s="1"/>
  <c r="D36" i="39"/>
  <c r="D36" i="36"/>
  <c r="E34" i="33"/>
  <c r="G34" s="1"/>
  <c r="E35"/>
  <c r="G35" s="1"/>
  <c r="E36"/>
  <c r="G36" s="1"/>
  <c r="E37"/>
  <c r="G37" s="1"/>
  <c r="E38"/>
  <c r="G38" s="1"/>
  <c r="E46" i="34"/>
  <c r="G46" l="1"/>
  <c r="E35" i="9"/>
  <c r="G35" s="1"/>
  <c r="E40" i="3" l="1"/>
  <c r="G40" s="1"/>
  <c r="E33" i="40"/>
  <c r="G33" s="1"/>
  <c r="E32"/>
  <c r="G32" s="1"/>
  <c r="E37" i="28"/>
  <c r="G37" s="1"/>
  <c r="G41" i="40" l="1"/>
  <c r="G32" i="38"/>
  <c r="G34" i="37"/>
  <c r="G39" i="6"/>
  <c r="G47" i="31"/>
  <c r="G45" i="29"/>
  <c r="G47" i="3"/>
  <c r="D42" i="40"/>
  <c r="E40"/>
  <c r="G40" s="1"/>
  <c r="E39"/>
  <c r="G39" s="1"/>
  <c r="E38"/>
  <c r="G38" s="1"/>
  <c r="E37"/>
  <c r="G37" s="1"/>
  <c r="E36"/>
  <c r="G36" s="1"/>
  <c r="E35"/>
  <c r="G35" s="1"/>
  <c r="E34"/>
  <c r="G34" s="1"/>
  <c r="E31"/>
  <c r="G31" s="1"/>
  <c r="E30"/>
  <c r="E35" i="39"/>
  <c r="G35" s="1"/>
  <c r="E34"/>
  <c r="G34" s="1"/>
  <c r="E33"/>
  <c r="G33" s="1"/>
  <c r="E32"/>
  <c r="G32" s="1"/>
  <c r="E31"/>
  <c r="D37" i="38"/>
  <c r="E36"/>
  <c r="G36" s="1"/>
  <c r="E35"/>
  <c r="G35" s="1"/>
  <c r="E34"/>
  <c r="G34" s="1"/>
  <c r="E33"/>
  <c r="G33" s="1"/>
  <c r="E32"/>
  <c r="E31"/>
  <c r="D36" i="37"/>
  <c r="E35"/>
  <c r="G35" s="1"/>
  <c r="E34"/>
  <c r="E33"/>
  <c r="G33" s="1"/>
  <c r="E32"/>
  <c r="G32" s="1"/>
  <c r="E31"/>
  <c r="E35" i="36"/>
  <c r="G35" s="1"/>
  <c r="E34"/>
  <c r="G34" s="1"/>
  <c r="E33"/>
  <c r="G33" s="1"/>
  <c r="E32"/>
  <c r="G32" s="1"/>
  <c r="E31"/>
  <c r="G31" s="1"/>
  <c r="E30"/>
  <c r="E39" i="6"/>
  <c r="E38"/>
  <c r="G38" s="1"/>
  <c r="E37"/>
  <c r="G37" s="1"/>
  <c r="E36"/>
  <c r="G36" s="1"/>
  <c r="E35"/>
  <c r="G35" s="1"/>
  <c r="E34"/>
  <c r="G34" s="1"/>
  <c r="E33"/>
  <c r="G33" s="1"/>
  <c r="E32"/>
  <c r="G32" s="1"/>
  <c r="E31"/>
  <c r="D38" i="16"/>
  <c r="E37"/>
  <c r="G37" s="1"/>
  <c r="E36"/>
  <c r="G36" s="1"/>
  <c r="E35"/>
  <c r="G35" s="1"/>
  <c r="E34"/>
  <c r="G34" s="1"/>
  <c r="E33"/>
  <c r="G33" s="1"/>
  <c r="E32"/>
  <c r="E42" i="35"/>
  <c r="G42" s="1"/>
  <c r="E41"/>
  <c r="G41" s="1"/>
  <c r="E40"/>
  <c r="E39"/>
  <c r="G39" s="1"/>
  <c r="E38"/>
  <c r="G38" s="1"/>
  <c r="E37"/>
  <c r="G37" s="1"/>
  <c r="E36"/>
  <c r="G36" s="1"/>
  <c r="E35"/>
  <c r="G35" s="1"/>
  <c r="E34"/>
  <c r="E33"/>
  <c r="G33" s="1"/>
  <c r="E32"/>
  <c r="G32" s="1"/>
  <c r="E31"/>
  <c r="G31" s="1"/>
  <c r="E30"/>
  <c r="E47" i="34"/>
  <c r="E45"/>
  <c r="G45" s="1"/>
  <c r="E44"/>
  <c r="G44" s="1"/>
  <c r="E43"/>
  <c r="G43" s="1"/>
  <c r="E42"/>
  <c r="G42" s="1"/>
  <c r="E41"/>
  <c r="G41" s="1"/>
  <c r="E40"/>
  <c r="G40" s="1"/>
  <c r="E39"/>
  <c r="G39" s="1"/>
  <c r="E38"/>
  <c r="G38" s="1"/>
  <c r="E37"/>
  <c r="G37" s="1"/>
  <c r="E36"/>
  <c r="G36" s="1"/>
  <c r="E35"/>
  <c r="G35" s="1"/>
  <c r="E34"/>
  <c r="G34" s="1"/>
  <c r="E33"/>
  <c r="G33" s="1"/>
  <c r="E32"/>
  <c r="G32" s="1"/>
  <c r="E31"/>
  <c r="E30"/>
  <c r="G30" s="1"/>
  <c r="E29"/>
  <c r="G29" s="1"/>
  <c r="E28"/>
  <c r="E33" i="33"/>
  <c r="E39" s="1"/>
  <c r="E39" i="32"/>
  <c r="G39" s="1"/>
  <c r="E38"/>
  <c r="G38" s="1"/>
  <c r="E37"/>
  <c r="G37" s="1"/>
  <c r="E36"/>
  <c r="G36" s="1"/>
  <c r="E35"/>
  <c r="G35" s="1"/>
  <c r="E34"/>
  <c r="G34" s="1"/>
  <c r="E33"/>
  <c r="E45" i="31"/>
  <c r="G45" s="1"/>
  <c r="E44"/>
  <c r="G44" s="1"/>
  <c r="E43"/>
  <c r="G43" s="1"/>
  <c r="E42"/>
  <c r="G42" s="1"/>
  <c r="E41"/>
  <c r="G41" s="1"/>
  <c r="E40"/>
  <c r="E39"/>
  <c r="E38"/>
  <c r="G38" s="1"/>
  <c r="E37"/>
  <c r="G37" s="1"/>
  <c r="E36"/>
  <c r="E40" i="30"/>
  <c r="G40" s="1"/>
  <c r="E39"/>
  <c r="G39" s="1"/>
  <c r="E38"/>
  <c r="G38" s="1"/>
  <c r="E37"/>
  <c r="G37" s="1"/>
  <c r="E35"/>
  <c r="G35" s="1"/>
  <c r="E34"/>
  <c r="E33" i="3"/>
  <c r="E43" i="29"/>
  <c r="G43" s="1"/>
  <c r="E42"/>
  <c r="G42" s="1"/>
  <c r="E41"/>
  <c r="G41" s="1"/>
  <c r="E40"/>
  <c r="G40" s="1"/>
  <c r="E39"/>
  <c r="E38"/>
  <c r="G38" s="1"/>
  <c r="E37"/>
  <c r="G37" s="1"/>
  <c r="E36"/>
  <c r="G36" s="1"/>
  <c r="E35"/>
  <c r="G32" i="20"/>
  <c r="E42" i="28"/>
  <c r="G42" s="1"/>
  <c r="E41"/>
  <c r="E40"/>
  <c r="G40" s="1"/>
  <c r="E39"/>
  <c r="G39" s="1"/>
  <c r="E38"/>
  <c r="E36"/>
  <c r="G36" s="1"/>
  <c r="E35"/>
  <c r="G35" s="1"/>
  <c r="E34"/>
  <c r="E35" i="20"/>
  <c r="G35" s="1"/>
  <c r="E39" i="3"/>
  <c r="G39" s="1"/>
  <c r="E33" i="20"/>
  <c r="G33" s="1"/>
  <c r="E31"/>
  <c r="E34" i="9"/>
  <c r="E36"/>
  <c r="E37"/>
  <c r="E38"/>
  <c r="G38" s="1"/>
  <c r="E33"/>
  <c r="E34" i="3"/>
  <c r="G34" s="1"/>
  <c r="E35"/>
  <c r="G35" s="1"/>
  <c r="E36"/>
  <c r="G36" s="1"/>
  <c r="E37"/>
  <c r="G37" s="1"/>
  <c r="E38"/>
  <c r="E41"/>
  <c r="G41" s="1"/>
  <c r="E42"/>
  <c r="G42" s="1"/>
  <c r="E43"/>
  <c r="G43" s="1"/>
  <c r="E44"/>
  <c r="G44" s="1"/>
  <c r="E45"/>
  <c r="G45" s="1"/>
  <c r="G34" i="9" l="1"/>
  <c r="G41" s="1"/>
  <c r="E41"/>
  <c r="E43" s="1"/>
  <c r="G42" i="30"/>
  <c r="E42"/>
  <c r="E45" s="1"/>
  <c r="G31" i="34"/>
  <c r="E48"/>
  <c r="E44" i="35"/>
  <c r="G34"/>
  <c r="E46" i="31"/>
  <c r="E50" s="1"/>
  <c r="E45" i="28"/>
  <c r="G38" i="3"/>
  <c r="E46"/>
  <c r="E49" s="1"/>
  <c r="G39" i="31"/>
  <c r="E44" i="29"/>
  <c r="E47" s="1"/>
  <c r="G47" i="34"/>
  <c r="G40" i="31"/>
  <c r="G40" i="35"/>
  <c r="G41" i="28"/>
  <c r="G39" i="33"/>
  <c r="G37" i="9"/>
  <c r="G39" i="29"/>
  <c r="G36" i="9"/>
  <c r="G38" i="28"/>
  <c r="G48" i="34" l="1"/>
  <c r="G46" i="3"/>
  <c r="G49" s="1"/>
  <c r="G44" i="35"/>
  <c r="G46" i="31"/>
  <c r="G48" s="1"/>
  <c r="G50" s="1"/>
  <c r="G44" i="29"/>
  <c r="G47" s="1"/>
  <c r="G43" i="28"/>
  <c r="G45" s="1"/>
  <c r="G45" i="30"/>
  <c r="G43" i="9"/>
</calcChain>
</file>

<file path=xl/sharedStrings.xml><?xml version="1.0" encoding="utf-8"?>
<sst xmlns="http://schemas.openxmlformats.org/spreadsheetml/2006/main" count="502" uniqueCount="164">
  <si>
    <t>Հոգեբան</t>
  </si>
  <si>
    <t>Մեթոդիստ</t>
  </si>
  <si>
    <t>Հ Ա Ս Տ Ի Ք Ա Ց ՈՒ Ց Ա Կ</t>
  </si>
  <si>
    <t>Հայաստանի Հանրապետության Շիրակի մարզի Գյումրի համայնքի</t>
  </si>
  <si>
    <t>Ն.Տիգրանյանի անվան թիվ 1 արվեստի դպրոց ՀՈԱԿ</t>
  </si>
  <si>
    <t>Հ/Հ</t>
  </si>
  <si>
    <t>Հաստիքի անվանում</t>
  </si>
  <si>
    <t>Տարեկան աշխատավարձ</t>
  </si>
  <si>
    <t>Տնօրեն</t>
  </si>
  <si>
    <t>Ուսմասվար</t>
  </si>
  <si>
    <t>Գրադարանավար</t>
  </si>
  <si>
    <t>Դասատւ 18 ժամ</t>
  </si>
  <si>
    <t>Դասատւ 24 ժամ</t>
  </si>
  <si>
    <t>Կազմակերպիչ</t>
  </si>
  <si>
    <t>Հավաքարար</t>
  </si>
  <si>
    <t>Պետ.պատվեր</t>
  </si>
  <si>
    <t>Ընդամենը</t>
  </si>
  <si>
    <t>Ա.Բրուտյանի անվան թիվ 4 երաժշտական դպրոց ՀՈԱԿ</t>
  </si>
  <si>
    <t>Տնտեսվար</t>
  </si>
  <si>
    <t>Շերամի անվան թիվ 5 երաժշտական դպրոց ՀՈԱԿ</t>
  </si>
  <si>
    <t>Դասատու 18 ժամ</t>
  </si>
  <si>
    <t>Գործավար</t>
  </si>
  <si>
    <t>Խ.Ավետիսյանի անվան թիվ 7 երաժշտական դպրոց ՀՈԱԿ</t>
  </si>
  <si>
    <t>Անի փողային նվագախումբ ՀՈԱԿ</t>
  </si>
  <si>
    <t>Երաժիշտներ</t>
  </si>
  <si>
    <t>Համակրգչային օպերատոր</t>
  </si>
  <si>
    <t>Հնչյունային օպերատոր</t>
  </si>
  <si>
    <t>Ամսական աշխատավարձ</t>
  </si>
  <si>
    <t>Մեդոդիստ</t>
  </si>
  <si>
    <t>Հավելավճար</t>
  </si>
  <si>
    <t>Դասատու 24 ժամ</t>
  </si>
  <si>
    <t xml:space="preserve">Տնտեսվար </t>
  </si>
  <si>
    <t>Աշխատողների թվաքանակ  36</t>
  </si>
  <si>
    <t>Աշխատողների թվաքանակ  24</t>
  </si>
  <si>
    <t>(ՀՀ դրամ)</t>
  </si>
  <si>
    <t>Հաստիքային միավոր   (դրույք)</t>
  </si>
  <si>
    <t>Պաշտոնային դրույքաչափ</t>
  </si>
  <si>
    <t>Գեղարվեստական ղեկավար</t>
  </si>
  <si>
    <t>Աշխատողների թվաքանակ  30</t>
  </si>
  <si>
    <t>Դիրիժոր</t>
  </si>
  <si>
    <t>Ա.Տիգրանյանի անվան թիվ 3 երաժշտական դպրոց ՀՈԱԿ</t>
  </si>
  <si>
    <t>Ա.Շիշյանի անվան թիվ 6 երաժշտական դպրոց ՀՈԱԿ</t>
  </si>
  <si>
    <t>Աշխատողների թվաքանակ  48</t>
  </si>
  <si>
    <t>Բակապահ</t>
  </si>
  <si>
    <t>Համակարգչի օպերատոր</t>
  </si>
  <si>
    <t>Ա.Դ. Մերկուրովի անվան նկարչական դպրոց ՀՈԱԿ</t>
  </si>
  <si>
    <t>Փոխտնօրեն</t>
  </si>
  <si>
    <t>Դասատու</t>
  </si>
  <si>
    <t>Լաբորանտ</t>
  </si>
  <si>
    <t>Պարարվեստի դպրոց ՀՈԱԿ</t>
  </si>
  <si>
    <t>Նվագակցող</t>
  </si>
  <si>
    <t>Գեղարվեստ.ղեկավար</t>
  </si>
  <si>
    <t>Ա.Ալիխանյանի անվան տիկնիկային թատրոն ՀՈԱԿ</t>
  </si>
  <si>
    <t>Գեղարվեստ ղեկավար</t>
  </si>
  <si>
    <t>Ռեժիսոր</t>
  </si>
  <si>
    <t>Դերասան</t>
  </si>
  <si>
    <t>Ադմինիստրատոր</t>
  </si>
  <si>
    <t>Երաժշտության ձևավորող</t>
  </si>
  <si>
    <t>Բեմի մոնտաժոր</t>
  </si>
  <si>
    <t>Բեմադրող նկարիչ</t>
  </si>
  <si>
    <t>Տիկնիկագործ մեխանիզատոր</t>
  </si>
  <si>
    <t>Դերձակ</t>
  </si>
  <si>
    <t>Ռադիստ</t>
  </si>
  <si>
    <t>Քանդակագործ</t>
  </si>
  <si>
    <t>Դեկորատոր</t>
  </si>
  <si>
    <t>Տեխ.լուսավորող</t>
  </si>
  <si>
    <t>Տիկնիկագործ դիմահարդար</t>
  </si>
  <si>
    <t>Գանձապահ</t>
  </si>
  <si>
    <t>Մանկապատանեկան արվեստի պալատ  ՀՈԱԿ</t>
  </si>
  <si>
    <t>Բաժնի վարիչ</t>
  </si>
  <si>
    <t>Ժող.գործիքների ղեկավար</t>
  </si>
  <si>
    <t>Բեմադրիչ</t>
  </si>
  <si>
    <t>Վոկալիստ</t>
  </si>
  <si>
    <t>Խմբակավար</t>
  </si>
  <si>
    <t>Կոնցերտմեստեր</t>
  </si>
  <si>
    <t>Պարուսույց</t>
  </si>
  <si>
    <t>&lt;&lt;Երիտասարդական պալատ&gt;&gt; ՀՈԱԿ</t>
  </si>
  <si>
    <t>Աշխատողների թվաքանակ  10</t>
  </si>
  <si>
    <t>Համակարգող</t>
  </si>
  <si>
    <t>Երիտասարդական աշխատող</t>
  </si>
  <si>
    <t>Կենտրոնական գրադարան ՀՈԱԿ</t>
  </si>
  <si>
    <t>Գիտ.քարտուղար</t>
  </si>
  <si>
    <t>Վարիչ</t>
  </si>
  <si>
    <t>1-ին կարգի գրադարանավար</t>
  </si>
  <si>
    <t>2-րդ կարգի գրադարանավար</t>
  </si>
  <si>
    <t>Գրադարանավարներ</t>
  </si>
  <si>
    <t>Ավետիք Իսահակյանի հուշատուն-թանգարան ՀՈԱԿ</t>
  </si>
  <si>
    <t>Գիտ.աշխատող</t>
  </si>
  <si>
    <t>Ֆոնդապահ</t>
  </si>
  <si>
    <t>Էքսկուրսավար</t>
  </si>
  <si>
    <t>Հսկիչ</t>
  </si>
  <si>
    <t>Մհեր Մկրտչյանի թանգարան ՀՈԱԿ</t>
  </si>
  <si>
    <t>Աշխատողների թվաքանակ  7</t>
  </si>
  <si>
    <t>Հովհաննես Շիրազի հուշատուն-թանգարան ՀՈԱԿ</t>
  </si>
  <si>
    <t>Աշխատողների թվաքանակ  9</t>
  </si>
  <si>
    <t>Ցուցանմուշների պահապան</t>
  </si>
  <si>
    <t>Մարիամ և Երանուհի Ասլամազյան քույրերի պատկերասրահ ՀՈԱԿ</t>
  </si>
  <si>
    <t xml:space="preserve"> </t>
  </si>
  <si>
    <t>Կումայրի պատմամշակութային արգելոց-թանգարան ՀՈԱԿ</t>
  </si>
  <si>
    <t>Մասնաճյուղի վարիչ</t>
  </si>
  <si>
    <t>Ինժեներ-գիտաշխատող</t>
  </si>
  <si>
    <t>Հսկիչ-գանձապահ</t>
  </si>
  <si>
    <t>Ցուցասրահի վարիչ</t>
  </si>
  <si>
    <t>Աշխատողների թվաքանակ  39</t>
  </si>
  <si>
    <t>Պատկերասրահի վարիչ</t>
  </si>
  <si>
    <t>Ավագ գիտ. աշխատողող</t>
  </si>
  <si>
    <t>Աշխատողների թվաքանակ  18</t>
  </si>
  <si>
    <t>Աշխատողների թվաքանակ  8</t>
  </si>
  <si>
    <t>Աշխատողների թվաքանակ  37</t>
  </si>
  <si>
    <t>տնտեսվար</t>
  </si>
  <si>
    <t>Տիկնիկագործ</t>
  </si>
  <si>
    <t>Կուլտ կազմակերպիչ</t>
  </si>
  <si>
    <t>Հաստիքների թվաքանակ  15</t>
  </si>
  <si>
    <t>էքսկուրսավար</t>
  </si>
  <si>
    <t>գործավար</t>
  </si>
  <si>
    <t>Գյումրու զբոսայգիներ և պուրակներ ՀՈԱԿ</t>
  </si>
  <si>
    <t>Դենդրոլոգ</t>
  </si>
  <si>
    <t>Այգեպան</t>
  </si>
  <si>
    <t>բանվոր</t>
  </si>
  <si>
    <t>Աշխատողների թվաքանակ  35</t>
  </si>
  <si>
    <t>Աշխատողների թվաքանակ  42</t>
  </si>
  <si>
    <t>Հաստիքային թվաքանակ  88</t>
  </si>
  <si>
    <t>Աշխատողների թվաքանակ  43</t>
  </si>
  <si>
    <t>Հաստիքների թվաքանակ  9</t>
  </si>
  <si>
    <t>բարձրացում</t>
  </si>
  <si>
    <t>&lt;&lt;ՀԱՎԵԼՎԱԾ N 21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</si>
  <si>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&lt;&lt;ՀԱՎԵԼՎԱԾ N 16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</si>
  <si>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16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N              -Ա որոշման</t>
  </si>
  <si>
    <t>&lt;&lt;ՀԱՎԵԼՎԱԾ N 17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</si>
  <si>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17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N              -Ա որոշման</t>
  </si>
  <si>
    <t>ՀԱՎԵԼՎԱԾ N 18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N            -Ա որոշման</t>
  </si>
  <si>
    <t>ՀԱՎԵԼՎԱԾ N 19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N            -Ա որոշման</t>
  </si>
  <si>
    <t>&lt;&lt;ՀԱՎԵԼՎԱԾ N 18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</si>
  <si>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&lt;&lt;ՀԱՎԵԼՎԱԾ N 19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</si>
  <si>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&lt;&lt;ՀԱՎԵԼՎԱԾ N 20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</si>
  <si>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20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N           -Ա որոշման</t>
  </si>
  <si>
    <t>ՀԱՎԵԼՎԱԾ N 21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 N             -Ա  որոշման</t>
  </si>
  <si>
    <t>ՀԱՎԵԼՎԱԾ N 22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N             -Ա  որոշման</t>
  </si>
  <si>
    <t>&lt;&lt;ՀԱՎԵԼՎԱԾ N 22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</si>
  <si>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&lt;&lt;ՀԱՎԵԼՎԱԾ N 23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</si>
  <si>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Աշխատողների թվաքանակ  13</t>
  </si>
  <si>
    <t>ՀԱՎԵԼՎԱԾ N 23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N             -Ա որոշման</t>
  </si>
  <si>
    <t>&lt;&lt;ՀԱՎԵԼՎԱԾ N 24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</si>
  <si>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24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N          -Ա որոշման</t>
  </si>
  <si>
    <t>&lt;&lt;ՀԱՎԵԼՎԱԾ N 25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</si>
  <si>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25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N            -Ա որոշման</t>
  </si>
  <si>
    <t>&lt;&lt;ՀԱՎԵԼՎԱԾ N 27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</si>
  <si>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26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N            -Ա որոշման</t>
  </si>
  <si>
    <t>&lt;&lt;ՀԱՎԵԼՎԱԾ N 26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</si>
  <si>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27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N             -Ա որոշման</t>
  </si>
  <si>
    <t>&lt;&lt;ՀԱՎԵԼՎԱԾ N 28 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</si>
  <si>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28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N            -Ա որոշման</t>
  </si>
  <si>
    <t>&lt;&lt;ՀԱՎԵԼՎԱԾ N 29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</si>
  <si>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29         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N             -Ա որոշման</t>
  </si>
  <si>
    <t>&lt;&lt;ՀԱՎԵԼՎԱԾ N 30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</si>
  <si>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30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 N         -Ա որոշման</t>
  </si>
  <si>
    <t>&lt;&lt;ՀԱՎԵԼՎԱԾ N 31 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</si>
  <si>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31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  N              -Ա որոշման</t>
  </si>
  <si>
    <t>ՀԱՎԵԼՎԱԾ N 32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  N           -Ա որոշման</t>
  </si>
  <si>
    <t>&lt;&lt;ՀԱՎԵԼՎԱԾ N 32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</si>
  <si>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&lt;&lt;ՀԱՎԵԼՎԱԾ N 33 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</si>
  <si>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33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  N              -Ա որոշման</t>
  </si>
  <si>
    <t>&lt;&lt;ՀԱՎԵԼՎԱԾ N 34                                                                      Հայաստանի Հանրապետության Շիրակի մարզի Գյումրի համայնքի ավագանու 2023 թվականի  դեկտեմբերի  29 -ի                                                                                                          N 283-Ա որոշման&gt;&gt;</t>
  </si>
  <si>
    <t>ՀԱՎԵԼՎԱԾ N 34                                                                        Հայաստանի Հանրապետության Շիրակի մարզի Գյումրի համայնքի ավագանու 2024 թվականի  ապրիլի  12 -ի                                                                                                            N          -Ա  որոշման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</si>
</sst>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8"/>
      <name val="Arial"/>
      <family val="2"/>
      <charset val="204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vertAlign val="superscript"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indent="2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/>
    <xf numFmtId="0" fontId="12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center" vertical="top" wrapText="1"/>
    </xf>
    <xf numFmtId="3" fontId="12" fillId="0" borderId="3" xfId="0" applyNumberFormat="1" applyFont="1" applyBorder="1" applyAlignment="1">
      <alignment horizontal="center" vertical="top" wrapText="1"/>
    </xf>
    <xf numFmtId="3" fontId="12" fillId="0" borderId="0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right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center" vertical="top" wrapText="1"/>
    </xf>
    <xf numFmtId="3" fontId="12" fillId="0" borderId="4" xfId="0" applyNumberFormat="1" applyFont="1" applyBorder="1" applyAlignment="1">
      <alignment horizontal="center" vertical="top" wrapText="1"/>
    </xf>
    <xf numFmtId="3" fontId="12" fillId="0" borderId="0" xfId="0" applyNumberFormat="1" applyFont="1"/>
    <xf numFmtId="0" fontId="12" fillId="0" borderId="5" xfId="0" applyFont="1" applyBorder="1" applyAlignment="1">
      <alignment horizontal="right" vertical="top" wrapText="1"/>
    </xf>
    <xf numFmtId="0" fontId="12" fillId="0" borderId="5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top" wrapText="1"/>
    </xf>
    <xf numFmtId="3" fontId="12" fillId="0" borderId="5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Border="1"/>
    <xf numFmtId="0" fontId="6" fillId="0" borderId="0" xfId="0" applyFont="1" applyBorder="1"/>
    <xf numFmtId="2" fontId="12" fillId="0" borderId="4" xfId="0" applyNumberFormat="1" applyFont="1" applyBorder="1" applyAlignment="1">
      <alignment horizontal="center" vertical="top" wrapText="1"/>
    </xf>
    <xf numFmtId="3" fontId="11" fillId="0" borderId="3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top" wrapText="1"/>
    </xf>
    <xf numFmtId="0" fontId="10" fillId="0" borderId="0" xfId="0" applyFont="1" applyAlignment="1">
      <alignment horizontal="left" wrapText="1"/>
    </xf>
    <xf numFmtId="3" fontId="11" fillId="0" borderId="7" xfId="0" applyNumberFormat="1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6" fillId="0" borderId="0" xfId="0" applyFont="1" applyAlignment="1"/>
    <xf numFmtId="0" fontId="12" fillId="0" borderId="9" xfId="0" applyFont="1" applyBorder="1" applyAlignment="1">
      <alignment horizontal="righ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indent="2"/>
    </xf>
    <xf numFmtId="0" fontId="11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 vertical="top" wrapText="1"/>
    </xf>
    <xf numFmtId="0" fontId="8" fillId="0" borderId="0" xfId="0" applyFont="1" applyBorder="1" applyAlignment="1"/>
    <xf numFmtId="0" fontId="7" fillId="0" borderId="0" xfId="0" applyFont="1" applyBorder="1" applyAlignment="1"/>
    <xf numFmtId="2" fontId="12" fillId="0" borderId="0" xfId="0" applyNumberFormat="1" applyFont="1"/>
    <xf numFmtId="0" fontId="11" fillId="0" borderId="11" xfId="0" applyFont="1" applyFill="1" applyBorder="1" applyAlignment="1">
      <alignment horizontal="center" vertical="top" wrapText="1"/>
    </xf>
    <xf numFmtId="3" fontId="11" fillId="0" borderId="1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2" fillId="0" borderId="13" xfId="0" applyFont="1" applyBorder="1" applyAlignment="1">
      <alignment horizontal="justify" vertical="top" wrapText="1"/>
    </xf>
    <xf numFmtId="0" fontId="11" fillId="0" borderId="13" xfId="0" applyFont="1" applyBorder="1" applyAlignment="1">
      <alignment horizontal="justify" vertical="top" wrapText="1"/>
    </xf>
    <xf numFmtId="3" fontId="12" fillId="0" borderId="14" xfId="0" applyNumberFormat="1" applyFont="1" applyBorder="1" applyAlignment="1">
      <alignment horizontal="center" vertical="top" wrapText="1"/>
    </xf>
    <xf numFmtId="3" fontId="12" fillId="0" borderId="15" xfId="0" applyNumberFormat="1" applyFont="1" applyBorder="1" applyAlignment="1">
      <alignment horizontal="center" vertical="top" wrapText="1"/>
    </xf>
    <xf numFmtId="3" fontId="11" fillId="0" borderId="15" xfId="0" applyNumberFormat="1" applyFont="1" applyBorder="1" applyAlignment="1">
      <alignment horizontal="center" vertical="top" wrapText="1"/>
    </xf>
    <xf numFmtId="3" fontId="11" fillId="0" borderId="12" xfId="0" applyNumberFormat="1" applyFont="1" applyBorder="1" applyAlignment="1">
      <alignment horizontal="center" wrapText="1"/>
    </xf>
    <xf numFmtId="0" fontId="11" fillId="0" borderId="16" xfId="0" applyFont="1" applyBorder="1" applyAlignment="1">
      <alignment horizontal="center" vertical="center" wrapText="1"/>
    </xf>
    <xf numFmtId="2" fontId="11" fillId="0" borderId="16" xfId="0" applyNumberFormat="1" applyFont="1" applyBorder="1" applyAlignment="1">
      <alignment horizontal="center" wrapText="1"/>
    </xf>
    <xf numFmtId="0" fontId="11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12" fillId="0" borderId="4" xfId="0" applyNumberFormat="1" applyFont="1" applyBorder="1" applyAlignment="1">
      <alignment horizontal="center" vertical="top" wrapText="1"/>
    </xf>
    <xf numFmtId="2" fontId="12" fillId="0" borderId="5" xfId="0" applyNumberFormat="1" applyFont="1" applyBorder="1" applyAlignment="1">
      <alignment horizontal="center" vertical="top" wrapText="1"/>
    </xf>
    <xf numFmtId="1" fontId="12" fillId="0" borderId="5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12" fillId="0" borderId="18" xfId="0" applyFont="1" applyBorder="1" applyAlignment="1">
      <alignment horizontal="right" vertical="top" wrapText="1"/>
    </xf>
    <xf numFmtId="0" fontId="12" fillId="0" borderId="19" xfId="0" applyFont="1" applyBorder="1" applyAlignment="1">
      <alignment horizontal="right" vertical="top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7" fillId="0" borderId="0" xfId="0" applyFont="1" applyAlignment="1">
      <alignment horizontal="left" indent="2"/>
    </xf>
    <xf numFmtId="0" fontId="8" fillId="0" borderId="3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21" xfId="0" applyFont="1" applyBorder="1"/>
    <xf numFmtId="0" fontId="7" fillId="0" borderId="22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left" indent="3"/>
    </xf>
    <xf numFmtId="0" fontId="7" fillId="0" borderId="0" xfId="0" applyFont="1" applyAlignment="1">
      <alignment horizontal="center" vertical="top" wrapText="1"/>
    </xf>
    <xf numFmtId="2" fontId="12" fillId="0" borderId="4" xfId="0" applyNumberFormat="1" applyFont="1" applyBorder="1" applyAlignment="1">
      <alignment horizontal="justify" vertical="top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3" fontId="12" fillId="0" borderId="16" xfId="0" applyNumberFormat="1" applyFont="1" applyBorder="1" applyAlignment="1">
      <alignment horizontal="center" vertical="top" wrapText="1"/>
    </xf>
    <xf numFmtId="4" fontId="7" fillId="0" borderId="12" xfId="0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3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2" fontId="11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1" fillId="0" borderId="4" xfId="0" applyFont="1" applyBorder="1" applyAlignment="1">
      <alignment horizontal="justify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7" fillId="0" borderId="6" xfId="0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 wrapText="1"/>
    </xf>
    <xf numFmtId="3" fontId="7" fillId="0" borderId="1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3" fontId="12" fillId="0" borderId="17" xfId="0" applyNumberFormat="1" applyFont="1" applyBorder="1" applyAlignment="1">
      <alignment horizontal="center" vertical="top" wrapText="1"/>
    </xf>
    <xf numFmtId="0" fontId="11" fillId="0" borderId="0" xfId="0" applyFont="1" applyAlignment="1"/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Alignment="1"/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Alignment="1"/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Alignment="1"/>
    <xf numFmtId="0" fontId="11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49" fontId="7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 wrapText="1"/>
    </xf>
    <xf numFmtId="0" fontId="11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61"/>
  <sheetViews>
    <sheetView tabSelected="1" workbookViewId="0">
      <selection activeCell="D2" sqref="D2:G7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6" width="18.140625" customWidth="1"/>
    <col min="7" max="7" width="17.140625" customWidth="1"/>
    <col min="8" max="8" width="16.7109375" customWidth="1"/>
    <col min="9" max="9" width="34.28515625" bestFit="1" customWidth="1"/>
    <col min="10" max="10" width="7.42578125" style="4" customWidth="1"/>
    <col min="11" max="11" width="23.28515625" style="4" customWidth="1"/>
    <col min="12" max="12" width="12" style="4" customWidth="1"/>
    <col min="13" max="13" width="11.7109375" style="4" customWidth="1"/>
    <col min="14" max="14" width="16" style="4" customWidth="1"/>
    <col min="15" max="15" width="29.7109375" style="4" customWidth="1"/>
  </cols>
  <sheetData>
    <row r="2" spans="1:15" ht="12.75" customHeight="1">
      <c r="D2" s="183" t="s">
        <v>127</v>
      </c>
      <c r="E2" s="183"/>
      <c r="F2" s="183"/>
      <c r="G2" s="183"/>
    </row>
    <row r="3" spans="1:15" ht="12.75" customHeight="1">
      <c r="D3" s="183"/>
      <c r="E3" s="183"/>
      <c r="F3" s="183"/>
      <c r="G3" s="183"/>
    </row>
    <row r="4" spans="1:15" ht="12.75" customHeight="1">
      <c r="D4" s="183"/>
      <c r="E4" s="183"/>
      <c r="F4" s="183"/>
      <c r="G4" s="183"/>
    </row>
    <row r="5" spans="1:15" ht="12.75" customHeight="1">
      <c r="D5" s="183"/>
      <c r="E5" s="183"/>
      <c r="F5" s="183"/>
      <c r="G5" s="183"/>
    </row>
    <row r="6" spans="1:15" ht="12.75" customHeight="1">
      <c r="D6" s="183"/>
      <c r="E6" s="183"/>
      <c r="F6" s="183"/>
      <c r="G6" s="183"/>
    </row>
    <row r="7" spans="1:15" ht="18.75" customHeight="1">
      <c r="D7" s="183"/>
      <c r="E7" s="183"/>
      <c r="F7" s="183"/>
      <c r="G7" s="183"/>
    </row>
    <row r="8" spans="1:15" ht="15.75" customHeight="1">
      <c r="D8" s="119"/>
      <c r="E8" s="119"/>
      <c r="F8" s="119"/>
      <c r="G8" s="119"/>
    </row>
    <row r="9" spans="1:15" ht="12.75" customHeight="1">
      <c r="D9" s="119"/>
      <c r="E9" s="119"/>
      <c r="F9" s="119"/>
      <c r="G9" s="119"/>
    </row>
    <row r="10" spans="1:15" ht="12.75" customHeight="1">
      <c r="D10" s="183" t="s">
        <v>126</v>
      </c>
      <c r="E10" s="183"/>
      <c r="F10" s="183"/>
      <c r="G10" s="183"/>
    </row>
    <row r="11" spans="1:15" ht="12.75" customHeight="1">
      <c r="D11" s="183"/>
      <c r="E11" s="183"/>
      <c r="F11" s="183"/>
      <c r="G11" s="183"/>
    </row>
    <row r="12" spans="1:15" ht="12.75" customHeight="1">
      <c r="D12" s="183"/>
      <c r="E12" s="183"/>
      <c r="F12" s="183"/>
      <c r="G12" s="183"/>
    </row>
    <row r="13" spans="1:15" ht="12.75" customHeight="1">
      <c r="D13" s="183"/>
      <c r="E13" s="183"/>
      <c r="F13" s="183"/>
      <c r="G13" s="183"/>
    </row>
    <row r="14" spans="1:15" ht="12.75" customHeight="1">
      <c r="D14" s="183"/>
      <c r="E14" s="183"/>
      <c r="F14" s="183"/>
      <c r="G14" s="183"/>
    </row>
    <row r="15" spans="1:15" ht="12.75" customHeight="1">
      <c r="A15" s="7"/>
      <c r="B15" s="7"/>
      <c r="C15" s="7"/>
      <c r="D15" s="183"/>
      <c r="E15" s="183"/>
      <c r="F15" s="183"/>
      <c r="G15" s="183"/>
      <c r="H15" s="74"/>
      <c r="I15" s="41"/>
      <c r="J15" s="43"/>
      <c r="K15" s="43"/>
      <c r="L15" s="43"/>
      <c r="M15" s="43"/>
      <c r="N15" s="179"/>
      <c r="O15" s="179"/>
    </row>
    <row r="16" spans="1:15" ht="10.5" customHeight="1">
      <c r="A16" s="10"/>
      <c r="B16" s="7"/>
      <c r="C16" s="7"/>
      <c r="D16" s="183"/>
      <c r="E16" s="183"/>
      <c r="F16" s="183"/>
      <c r="G16" s="183"/>
      <c r="H16" s="74"/>
      <c r="I16" s="7"/>
      <c r="J16" s="54"/>
      <c r="K16" s="43"/>
      <c r="L16" s="43"/>
      <c r="M16" s="43"/>
      <c r="N16" s="179"/>
      <c r="O16" s="179"/>
    </row>
    <row r="17" spans="1:15" ht="10.5" customHeight="1">
      <c r="A17" s="10"/>
      <c r="B17" s="7"/>
      <c r="C17" s="7"/>
      <c r="D17" s="158"/>
      <c r="E17" s="158"/>
      <c r="F17" s="158"/>
      <c r="G17" s="158"/>
      <c r="H17" s="74"/>
      <c r="I17" s="7"/>
      <c r="J17" s="54"/>
      <c r="K17" s="43"/>
      <c r="L17" s="43"/>
      <c r="M17" s="43"/>
      <c r="N17" s="159"/>
      <c r="O17" s="159"/>
    </row>
    <row r="18" spans="1:15" ht="10.5" customHeight="1">
      <c r="A18" s="10"/>
      <c r="B18" s="7"/>
      <c r="C18" s="7"/>
      <c r="D18" s="158"/>
      <c r="E18" s="158"/>
      <c r="F18" s="158"/>
      <c r="G18" s="158"/>
      <c r="H18" s="74"/>
      <c r="I18" s="7"/>
      <c r="J18" s="54"/>
      <c r="K18" s="43"/>
      <c r="L18" s="43"/>
      <c r="M18" s="43"/>
      <c r="N18" s="159"/>
      <c r="O18" s="159"/>
    </row>
    <row r="19" spans="1:15" ht="10.5" customHeight="1">
      <c r="A19" s="10"/>
      <c r="B19" s="7"/>
      <c r="C19" s="7"/>
      <c r="D19" s="158"/>
      <c r="E19" s="158"/>
      <c r="F19" s="158"/>
      <c r="G19" s="158"/>
      <c r="H19" s="74"/>
      <c r="I19" s="7"/>
      <c r="J19" s="54"/>
      <c r="K19" s="43"/>
      <c r="L19" s="43"/>
      <c r="M19" s="43"/>
      <c r="N19" s="159"/>
      <c r="O19" s="159"/>
    </row>
    <row r="20" spans="1:15" ht="17.25">
      <c r="A20" s="10"/>
      <c r="B20" s="7"/>
      <c r="C20" s="7"/>
      <c r="D20" s="7"/>
      <c r="E20" s="7"/>
      <c r="F20" s="7"/>
      <c r="G20" s="7"/>
      <c r="H20" s="7"/>
      <c r="I20" s="7"/>
      <c r="J20" s="54"/>
      <c r="K20" s="43"/>
      <c r="L20" s="43"/>
      <c r="M20" s="43"/>
      <c r="N20" s="43"/>
      <c r="O20" s="43"/>
    </row>
    <row r="21" spans="1:15" ht="15.75" customHeight="1">
      <c r="A21" s="7"/>
      <c r="B21" s="7"/>
      <c r="C21" s="171" t="s">
        <v>2</v>
      </c>
      <c r="D21" s="171"/>
      <c r="E21" s="171"/>
      <c r="F21" s="160"/>
      <c r="G21" s="8"/>
      <c r="H21" s="7"/>
      <c r="I21" s="7"/>
      <c r="J21" s="43"/>
      <c r="K21" s="43"/>
      <c r="L21" s="180"/>
      <c r="M21" s="180"/>
      <c r="N21" s="180"/>
      <c r="O21" s="43"/>
    </row>
    <row r="22" spans="1:15" ht="17.25">
      <c r="A22" s="12"/>
      <c r="B22" s="7"/>
      <c r="C22" s="7"/>
      <c r="D22" s="7"/>
      <c r="E22" s="7"/>
      <c r="F22" s="7"/>
      <c r="G22" s="7"/>
      <c r="H22" s="7"/>
      <c r="I22" s="7"/>
      <c r="J22" s="59"/>
      <c r="K22" s="43"/>
      <c r="L22" s="43"/>
      <c r="M22" s="43"/>
      <c r="N22" s="43"/>
      <c r="O22" s="43"/>
    </row>
    <row r="23" spans="1:15" ht="17.25">
      <c r="A23" s="7"/>
      <c r="B23" s="171" t="s">
        <v>3</v>
      </c>
      <c r="C23" s="171"/>
      <c r="D23" s="171"/>
      <c r="E23" s="171"/>
      <c r="F23" s="171"/>
      <c r="G23" s="171"/>
      <c r="H23" s="169"/>
      <c r="I23" s="7"/>
      <c r="J23" s="43"/>
      <c r="K23" s="180"/>
      <c r="L23" s="180"/>
      <c r="M23" s="180"/>
      <c r="N23" s="180"/>
      <c r="O23" s="180"/>
    </row>
    <row r="24" spans="1:15" ht="17.25">
      <c r="A24" s="12"/>
      <c r="B24" s="7"/>
      <c r="C24" s="7"/>
      <c r="D24" s="7"/>
      <c r="E24" s="7"/>
      <c r="F24" s="7"/>
      <c r="G24" s="7"/>
      <c r="H24" s="7"/>
      <c r="I24" s="7"/>
      <c r="J24" s="59"/>
      <c r="K24" s="43"/>
      <c r="L24" s="43"/>
      <c r="M24" s="43"/>
      <c r="N24" s="43"/>
      <c r="O24" s="43"/>
    </row>
    <row r="25" spans="1:15" ht="17.25">
      <c r="A25" s="12"/>
      <c r="B25" s="178" t="s">
        <v>4</v>
      </c>
      <c r="C25" s="178"/>
      <c r="D25" s="178"/>
      <c r="E25" s="178"/>
      <c r="F25" s="178"/>
      <c r="G25" s="178"/>
      <c r="H25" s="178"/>
      <c r="I25" s="7"/>
      <c r="J25" s="59"/>
      <c r="K25" s="181"/>
      <c r="L25" s="181"/>
      <c r="M25" s="181"/>
      <c r="N25" s="181"/>
      <c r="O25" s="181"/>
    </row>
    <row r="26" spans="1:15" ht="13.5">
      <c r="A26" s="7"/>
      <c r="B26" s="7"/>
      <c r="C26" s="7"/>
      <c r="D26" s="7"/>
      <c r="E26" s="7"/>
      <c r="F26" s="7"/>
      <c r="G26" s="7"/>
      <c r="H26" s="7"/>
      <c r="I26" s="7"/>
      <c r="J26" s="43"/>
      <c r="K26" s="43"/>
      <c r="L26" s="43"/>
      <c r="M26" s="43"/>
      <c r="N26" s="43"/>
      <c r="O26" s="43"/>
    </row>
    <row r="27" spans="1:15" ht="14.25">
      <c r="A27" s="13"/>
      <c r="B27" s="7"/>
      <c r="C27" s="7"/>
      <c r="D27" s="7"/>
      <c r="E27" s="7"/>
      <c r="F27" s="7"/>
      <c r="G27" s="7"/>
      <c r="H27" s="7"/>
      <c r="I27" s="7"/>
      <c r="J27" s="60"/>
      <c r="K27" s="43"/>
      <c r="L27" s="43"/>
      <c r="M27" s="43"/>
      <c r="N27" s="43"/>
      <c r="O27" s="43"/>
    </row>
    <row r="28" spans="1:15" ht="14.25">
      <c r="A28" s="7"/>
      <c r="B28" s="177" t="s">
        <v>121</v>
      </c>
      <c r="C28" s="177"/>
      <c r="D28" s="177"/>
      <c r="E28" s="14"/>
      <c r="F28" s="164"/>
      <c r="G28" s="7"/>
      <c r="H28" s="7"/>
      <c r="I28" s="7"/>
      <c r="J28" s="43"/>
      <c r="K28" s="182"/>
      <c r="L28" s="182"/>
      <c r="M28" s="61"/>
      <c r="N28" s="43"/>
      <c r="O28" s="43"/>
    </row>
    <row r="29" spans="1:15" ht="14.25">
      <c r="A29" s="15"/>
      <c r="B29" s="7"/>
      <c r="C29" s="7"/>
      <c r="D29" s="7"/>
      <c r="E29" s="7"/>
      <c r="F29" s="7"/>
      <c r="G29" s="7"/>
      <c r="H29" s="7"/>
      <c r="I29" s="7"/>
      <c r="J29" s="62"/>
      <c r="K29" s="43"/>
      <c r="L29" s="43"/>
      <c r="M29" s="43"/>
      <c r="N29" s="43"/>
      <c r="O29" s="43"/>
    </row>
    <row r="30" spans="1:15" ht="18" thickBot="1">
      <c r="A30" s="12"/>
      <c r="B30" s="7"/>
      <c r="C30" s="7"/>
      <c r="D30" s="7"/>
      <c r="E30" s="7"/>
      <c r="F30" s="7"/>
      <c r="G30" s="7"/>
      <c r="H30" s="7"/>
      <c r="I30" s="7"/>
      <c r="J30" s="59"/>
      <c r="K30" s="43"/>
      <c r="L30" s="43"/>
      <c r="M30" s="43"/>
      <c r="N30" s="43"/>
      <c r="O30" s="43"/>
    </row>
    <row r="31" spans="1:15" s="6" customFormat="1" ht="45" customHeight="1">
      <c r="A31" s="186" t="s">
        <v>5</v>
      </c>
      <c r="B31" s="186" t="s">
        <v>6</v>
      </c>
      <c r="C31" s="72" t="s">
        <v>36</v>
      </c>
      <c r="D31" s="186" t="s">
        <v>35</v>
      </c>
      <c r="E31" s="16" t="s">
        <v>27</v>
      </c>
      <c r="F31" s="16" t="s">
        <v>124</v>
      </c>
      <c r="G31" s="17" t="s">
        <v>7</v>
      </c>
      <c r="H31" s="18"/>
      <c r="I31" s="19"/>
      <c r="J31" s="173"/>
      <c r="K31" s="173"/>
      <c r="L31" s="173"/>
      <c r="M31" s="18"/>
      <c r="N31" s="63"/>
      <c r="O31" s="18"/>
    </row>
    <row r="32" spans="1:15" s="6" customFormat="1" ht="17.25" customHeight="1" thickBot="1">
      <c r="A32" s="187"/>
      <c r="B32" s="187"/>
      <c r="C32" s="73" t="s">
        <v>34</v>
      </c>
      <c r="D32" s="187"/>
      <c r="E32" s="57" t="s">
        <v>34</v>
      </c>
      <c r="F32" s="57"/>
      <c r="G32" s="70" t="s">
        <v>34</v>
      </c>
      <c r="H32" s="18"/>
      <c r="I32" s="19"/>
      <c r="J32" s="173"/>
      <c r="K32" s="173"/>
      <c r="L32" s="173"/>
      <c r="M32" s="64"/>
      <c r="N32" s="64"/>
      <c r="O32" s="18"/>
    </row>
    <row r="33" spans="1:15" s="6" customFormat="1" ht="16.5">
      <c r="A33" s="20">
        <v>1</v>
      </c>
      <c r="B33" s="21" t="s">
        <v>8</v>
      </c>
      <c r="C33" s="23">
        <v>121000</v>
      </c>
      <c r="D33" s="22">
        <v>1</v>
      </c>
      <c r="E33" s="23">
        <f>SUM(C33*D33)</f>
        <v>121000</v>
      </c>
      <c r="F33" s="23">
        <v>18150</v>
      </c>
      <c r="G33" s="23">
        <f>SUM(C33*4)+(139150*8)</f>
        <v>1597200</v>
      </c>
      <c r="H33" s="24"/>
      <c r="I33" s="19"/>
      <c r="J33" s="65"/>
      <c r="K33" s="47"/>
      <c r="L33" s="66"/>
      <c r="M33" s="24"/>
      <c r="N33" s="24"/>
      <c r="O33" s="24"/>
    </row>
    <row r="34" spans="1:15" s="6" customFormat="1" ht="15.75" customHeight="1">
      <c r="A34" s="25">
        <v>2</v>
      </c>
      <c r="B34" s="26" t="s">
        <v>9</v>
      </c>
      <c r="C34" s="28">
        <v>110000</v>
      </c>
      <c r="D34" s="27">
        <v>2</v>
      </c>
      <c r="E34" s="23">
        <f t="shared" ref="E34:E45" si="0">SUM(C34*D34)</f>
        <v>220000</v>
      </c>
      <c r="F34" s="23"/>
      <c r="G34" s="23">
        <f t="shared" ref="G34:G47" si="1">SUM(E34*12)</f>
        <v>2640000</v>
      </c>
      <c r="H34" s="24"/>
      <c r="I34" s="19"/>
      <c r="J34" s="65"/>
      <c r="K34" s="47"/>
      <c r="L34" s="66"/>
      <c r="M34" s="24"/>
      <c r="N34" s="24"/>
      <c r="O34" s="24"/>
    </row>
    <row r="35" spans="1:15" s="6" customFormat="1" ht="16.5" customHeight="1">
      <c r="A35" s="20">
        <v>3</v>
      </c>
      <c r="B35" s="26" t="s">
        <v>28</v>
      </c>
      <c r="C35" s="28">
        <v>104500</v>
      </c>
      <c r="D35" s="27">
        <v>1</v>
      </c>
      <c r="E35" s="23">
        <f t="shared" si="0"/>
        <v>104500</v>
      </c>
      <c r="F35" s="23"/>
      <c r="G35" s="23">
        <f t="shared" si="1"/>
        <v>1254000</v>
      </c>
      <c r="H35" s="24"/>
      <c r="I35" s="19"/>
      <c r="J35" s="65"/>
      <c r="K35" s="47"/>
      <c r="L35" s="66"/>
      <c r="M35" s="24"/>
      <c r="N35" s="24"/>
      <c r="O35" s="24"/>
    </row>
    <row r="36" spans="1:15" s="6" customFormat="1" ht="18" customHeight="1">
      <c r="A36" s="25">
        <v>4</v>
      </c>
      <c r="B36" s="26" t="s">
        <v>10</v>
      </c>
      <c r="C36" s="28">
        <v>104500</v>
      </c>
      <c r="D36" s="27">
        <v>1</v>
      </c>
      <c r="E36" s="23">
        <f t="shared" si="0"/>
        <v>104500</v>
      </c>
      <c r="F36" s="23"/>
      <c r="G36" s="23">
        <f t="shared" si="1"/>
        <v>1254000</v>
      </c>
      <c r="H36" s="24"/>
      <c r="I36" s="19"/>
      <c r="J36" s="65"/>
      <c r="K36" s="47"/>
      <c r="L36" s="66"/>
      <c r="M36" s="24"/>
      <c r="N36" s="24"/>
      <c r="O36" s="24"/>
    </row>
    <row r="37" spans="1:15" s="6" customFormat="1" ht="17.25" customHeight="1">
      <c r="A37" s="20">
        <v>5</v>
      </c>
      <c r="B37" s="26" t="s">
        <v>11</v>
      </c>
      <c r="C37" s="28">
        <v>104500</v>
      </c>
      <c r="D37" s="27">
        <v>71.22</v>
      </c>
      <c r="E37" s="23">
        <f t="shared" si="0"/>
        <v>7442490</v>
      </c>
      <c r="F37" s="23"/>
      <c r="G37" s="23">
        <f t="shared" si="1"/>
        <v>89309880</v>
      </c>
      <c r="H37" s="24"/>
      <c r="I37" s="69"/>
      <c r="J37" s="65"/>
      <c r="K37" s="47"/>
      <c r="L37" s="66"/>
      <c r="M37" s="24"/>
      <c r="N37" s="24"/>
      <c r="O37" s="24"/>
    </row>
    <row r="38" spans="1:15" s="6" customFormat="1" ht="15.75" customHeight="1">
      <c r="A38" s="25">
        <v>6</v>
      </c>
      <c r="B38" s="26" t="s">
        <v>12</v>
      </c>
      <c r="C38" s="28">
        <v>104500</v>
      </c>
      <c r="D38" s="27">
        <v>10.83</v>
      </c>
      <c r="E38" s="23">
        <f t="shared" si="0"/>
        <v>1131735</v>
      </c>
      <c r="F38" s="23"/>
      <c r="G38" s="23">
        <f t="shared" si="1"/>
        <v>13580820</v>
      </c>
      <c r="H38" s="24"/>
      <c r="I38" s="69"/>
      <c r="J38" s="65"/>
      <c r="K38" s="47"/>
      <c r="L38" s="66"/>
      <c r="M38" s="24"/>
      <c r="N38" s="24"/>
      <c r="O38" s="24"/>
    </row>
    <row r="39" spans="1:15" s="6" customFormat="1" ht="15.75" customHeight="1">
      <c r="A39" s="20">
        <v>7</v>
      </c>
      <c r="B39" s="26" t="s">
        <v>13</v>
      </c>
      <c r="C39" s="28">
        <v>104000</v>
      </c>
      <c r="D39" s="27">
        <v>1</v>
      </c>
      <c r="E39" s="23">
        <f t="shared" si="0"/>
        <v>104000</v>
      </c>
      <c r="F39" s="23"/>
      <c r="G39" s="23">
        <f t="shared" si="1"/>
        <v>1248000</v>
      </c>
      <c r="H39" s="24"/>
      <c r="I39" s="29"/>
      <c r="J39" s="65"/>
      <c r="K39" s="47"/>
      <c r="L39" s="66"/>
      <c r="M39" s="24"/>
      <c r="N39" s="24"/>
      <c r="O39" s="24"/>
    </row>
    <row r="40" spans="1:15" s="6" customFormat="1" ht="16.5">
      <c r="A40" s="25">
        <v>8</v>
      </c>
      <c r="B40" s="26" t="s">
        <v>18</v>
      </c>
      <c r="C40" s="28">
        <v>104000</v>
      </c>
      <c r="D40" s="27">
        <v>1</v>
      </c>
      <c r="E40" s="23">
        <f t="shared" si="0"/>
        <v>104000</v>
      </c>
      <c r="F40" s="23"/>
      <c r="G40" s="23">
        <f t="shared" si="1"/>
        <v>1248000</v>
      </c>
      <c r="H40" s="24"/>
      <c r="I40" s="19"/>
      <c r="J40" s="65"/>
      <c r="K40" s="47"/>
      <c r="L40" s="66"/>
      <c r="M40" s="24"/>
      <c r="N40" s="24"/>
      <c r="O40" s="24"/>
    </row>
    <row r="41" spans="1:15" s="6" customFormat="1" ht="17.25" customHeight="1">
      <c r="A41" s="20">
        <v>9</v>
      </c>
      <c r="B41" s="26" t="s">
        <v>14</v>
      </c>
      <c r="C41" s="28">
        <v>104000</v>
      </c>
      <c r="D41" s="27">
        <v>3</v>
      </c>
      <c r="E41" s="23">
        <f t="shared" si="0"/>
        <v>312000</v>
      </c>
      <c r="F41" s="23"/>
      <c r="G41" s="23">
        <f t="shared" si="1"/>
        <v>3744000</v>
      </c>
      <c r="H41" s="24"/>
      <c r="I41" s="19"/>
      <c r="J41" s="65"/>
      <c r="K41" s="47"/>
      <c r="L41" s="66"/>
      <c r="M41" s="24"/>
      <c r="N41" s="24"/>
      <c r="O41" s="24"/>
    </row>
    <row r="42" spans="1:15" s="6" customFormat="1" ht="17.25" customHeight="1">
      <c r="A42" s="25">
        <v>10</v>
      </c>
      <c r="B42" s="26" t="s">
        <v>21</v>
      </c>
      <c r="C42" s="28">
        <v>104000</v>
      </c>
      <c r="D42" s="27">
        <v>1</v>
      </c>
      <c r="E42" s="23">
        <f t="shared" si="0"/>
        <v>104000</v>
      </c>
      <c r="F42" s="23"/>
      <c r="G42" s="23">
        <f t="shared" si="1"/>
        <v>1248000</v>
      </c>
      <c r="H42" s="24"/>
      <c r="I42" s="19"/>
      <c r="J42" s="65"/>
      <c r="K42" s="47"/>
      <c r="L42" s="66"/>
      <c r="M42" s="24"/>
      <c r="N42" s="24"/>
      <c r="O42" s="24"/>
    </row>
    <row r="43" spans="1:15" s="6" customFormat="1" ht="18.75" customHeight="1">
      <c r="A43" s="20">
        <v>11</v>
      </c>
      <c r="B43" s="26" t="s">
        <v>25</v>
      </c>
      <c r="C43" s="28">
        <v>104500</v>
      </c>
      <c r="D43" s="27">
        <v>1</v>
      </c>
      <c r="E43" s="23">
        <f t="shared" si="0"/>
        <v>104500</v>
      </c>
      <c r="F43" s="23"/>
      <c r="G43" s="23">
        <f t="shared" si="1"/>
        <v>1254000</v>
      </c>
      <c r="H43" s="24"/>
      <c r="I43" s="19"/>
      <c r="J43" s="65"/>
      <c r="K43" s="47"/>
      <c r="L43" s="66"/>
      <c r="M43" s="24"/>
      <c r="N43" s="24"/>
      <c r="O43" s="24"/>
    </row>
    <row r="44" spans="1:15" s="6" customFormat="1" ht="18.75" customHeight="1">
      <c r="A44" s="25">
        <v>12</v>
      </c>
      <c r="B44" s="26" t="s">
        <v>26</v>
      </c>
      <c r="C44" s="28">
        <v>104500</v>
      </c>
      <c r="D44" s="27">
        <v>1</v>
      </c>
      <c r="E44" s="23">
        <f t="shared" si="0"/>
        <v>104500</v>
      </c>
      <c r="F44" s="23"/>
      <c r="G44" s="23">
        <f t="shared" si="1"/>
        <v>1254000</v>
      </c>
      <c r="H44" s="24"/>
      <c r="I44" s="19"/>
      <c r="J44" s="65"/>
      <c r="K44" s="47"/>
      <c r="L44" s="66"/>
      <c r="M44" s="24"/>
      <c r="N44" s="24"/>
      <c r="O44" s="24"/>
    </row>
    <row r="45" spans="1:15" s="6" customFormat="1" ht="18.75" customHeight="1">
      <c r="A45" s="20">
        <v>13</v>
      </c>
      <c r="B45" s="26" t="s">
        <v>0</v>
      </c>
      <c r="C45" s="28">
        <v>104500</v>
      </c>
      <c r="D45" s="27">
        <v>1</v>
      </c>
      <c r="E45" s="23">
        <f t="shared" si="0"/>
        <v>104500</v>
      </c>
      <c r="F45" s="23"/>
      <c r="G45" s="23">
        <f t="shared" si="1"/>
        <v>1254000</v>
      </c>
      <c r="H45" s="24"/>
      <c r="I45" s="19"/>
      <c r="J45" s="65"/>
      <c r="K45" s="47"/>
      <c r="L45" s="66"/>
      <c r="M45" s="24"/>
      <c r="N45" s="24"/>
      <c r="O45" s="24"/>
    </row>
    <row r="46" spans="1:15" s="6" customFormat="1" ht="17.25" customHeight="1">
      <c r="A46" s="20"/>
      <c r="B46" s="123" t="s">
        <v>16</v>
      </c>
      <c r="C46" s="28"/>
      <c r="D46" s="27"/>
      <c r="E46" s="45">
        <f>SUM(E33:E45)</f>
        <v>10061725</v>
      </c>
      <c r="F46" s="45"/>
      <c r="G46" s="45">
        <f>SUM(G33:G45)</f>
        <v>120885900</v>
      </c>
      <c r="H46" s="24"/>
      <c r="I46" s="19"/>
      <c r="J46" s="65"/>
      <c r="K46" s="47"/>
      <c r="L46" s="66"/>
      <c r="M46" s="24"/>
      <c r="N46" s="24"/>
      <c r="O46" s="24"/>
    </row>
    <row r="47" spans="1:15" s="6" customFormat="1" ht="17.25" customHeight="1">
      <c r="A47" s="56"/>
      <c r="B47" s="26" t="s">
        <v>29</v>
      </c>
      <c r="C47" s="31"/>
      <c r="D47" s="32"/>
      <c r="E47" s="45">
        <v>166200</v>
      </c>
      <c r="F47" s="45"/>
      <c r="G47" s="45">
        <f t="shared" si="1"/>
        <v>1994400</v>
      </c>
      <c r="H47" s="24"/>
      <c r="I47" s="19"/>
      <c r="J47" s="65"/>
      <c r="K47" s="47"/>
      <c r="L47" s="66"/>
      <c r="M47" s="24"/>
      <c r="N47" s="24"/>
      <c r="O47" s="24"/>
    </row>
    <row r="48" spans="1:15" s="6" customFormat="1" ht="17.25" customHeight="1" thickBot="1">
      <c r="A48" s="30"/>
      <c r="B48" s="36" t="s">
        <v>15</v>
      </c>
      <c r="C48" s="36"/>
      <c r="D48" s="37"/>
      <c r="E48" s="34"/>
      <c r="F48" s="34"/>
      <c r="G48" s="34">
        <v>7191400</v>
      </c>
      <c r="H48" s="24"/>
      <c r="I48" s="19"/>
      <c r="J48" s="65"/>
      <c r="K48" s="47"/>
      <c r="L48" s="66"/>
      <c r="M48" s="24"/>
      <c r="N48" s="24"/>
      <c r="O48" s="24"/>
    </row>
    <row r="49" spans="1:15" s="6" customFormat="1" ht="21.75" customHeight="1" thickBot="1">
      <c r="A49" s="184" t="s">
        <v>16</v>
      </c>
      <c r="B49" s="185"/>
      <c r="C49" s="38"/>
      <c r="D49" s="38">
        <f>SUM(D33:D48)</f>
        <v>96.05</v>
      </c>
      <c r="E49" s="39">
        <f>SUM(E46:E48)</f>
        <v>10227925</v>
      </c>
      <c r="F49" s="39">
        <f>SUM(F33:F48)</f>
        <v>18150</v>
      </c>
      <c r="G49" s="39">
        <f>SUM(G46+G47)-G48</f>
        <v>115688900</v>
      </c>
      <c r="H49" s="40"/>
      <c r="I49" s="19"/>
      <c r="J49" s="176"/>
      <c r="K49" s="176"/>
      <c r="L49" s="46"/>
      <c r="M49" s="40"/>
      <c r="N49" s="40"/>
      <c r="O49" s="40"/>
    </row>
    <row r="50" spans="1:15" ht="17.25">
      <c r="A50" s="11"/>
      <c r="B50" s="7"/>
      <c r="C50" s="7"/>
      <c r="D50" s="7"/>
      <c r="E50" s="7"/>
      <c r="F50" s="7"/>
      <c r="G50" s="11"/>
      <c r="H50" s="11"/>
      <c r="I50" s="7"/>
      <c r="J50" s="42"/>
      <c r="K50" s="43"/>
      <c r="L50" s="43"/>
      <c r="M50" s="43"/>
      <c r="N50" s="42"/>
      <c r="O50" s="42"/>
    </row>
    <row r="51" spans="1:15" ht="17.25">
      <c r="A51" s="11"/>
      <c r="B51" s="7"/>
      <c r="C51" s="7"/>
      <c r="D51" s="7"/>
      <c r="E51" s="7"/>
      <c r="F51" s="7"/>
      <c r="G51" s="7"/>
      <c r="H51" s="7"/>
      <c r="I51" s="7"/>
      <c r="J51" s="42"/>
      <c r="K51" s="43"/>
      <c r="L51" s="43"/>
      <c r="M51" s="43"/>
      <c r="N51" s="43"/>
      <c r="O51" s="43"/>
    </row>
    <row r="52" spans="1:15" ht="26.25" customHeight="1">
      <c r="A52" s="11"/>
      <c r="B52" s="135"/>
      <c r="C52" s="135"/>
      <c r="D52" s="136"/>
      <c r="E52" s="41"/>
      <c r="F52" s="169"/>
      <c r="G52" s="41"/>
      <c r="H52" s="41"/>
      <c r="I52" s="7"/>
      <c r="J52" s="42"/>
      <c r="K52" s="161"/>
      <c r="L52" s="162"/>
      <c r="M52" s="67"/>
      <c r="N52" s="68"/>
      <c r="O52" s="68"/>
    </row>
    <row r="53" spans="1:15" ht="17.25">
      <c r="A53" s="55"/>
      <c r="B53" s="148"/>
      <c r="C53" s="148"/>
      <c r="D53" s="148"/>
      <c r="E53" s="148"/>
      <c r="F53" s="148"/>
      <c r="G53" s="148"/>
      <c r="H53" s="7"/>
      <c r="I53" s="7"/>
      <c r="J53" s="42"/>
      <c r="K53" s="43"/>
      <c r="L53" s="42"/>
      <c r="M53" s="42"/>
      <c r="N53" s="43"/>
      <c r="O53" s="43"/>
    </row>
    <row r="54" spans="1:15" ht="17.25">
      <c r="A54" s="11"/>
      <c r="B54" s="7"/>
      <c r="C54" s="7"/>
      <c r="D54" s="11"/>
      <c r="E54" s="11"/>
      <c r="F54" s="11"/>
      <c r="G54" s="7"/>
      <c r="H54" s="7"/>
      <c r="I54" s="7"/>
      <c r="J54" s="42"/>
      <c r="K54" s="43"/>
      <c r="L54" s="42"/>
      <c r="M54" s="42"/>
      <c r="N54" s="43"/>
      <c r="O54" s="43"/>
    </row>
    <row r="55" spans="1:15" ht="17.25">
      <c r="A55" s="11"/>
      <c r="B55" s="11"/>
      <c r="C55" s="11"/>
      <c r="D55" s="7"/>
      <c r="E55" s="41"/>
      <c r="F55" s="169"/>
      <c r="G55" s="41"/>
      <c r="H55" s="41"/>
      <c r="I55" s="42"/>
      <c r="J55" s="42"/>
      <c r="K55" s="42"/>
      <c r="L55" s="43"/>
      <c r="M55" s="43"/>
      <c r="N55" s="68"/>
      <c r="O55" s="68"/>
    </row>
    <row r="56" spans="1:15" ht="17.25">
      <c r="A56" s="11"/>
      <c r="B56" s="11"/>
      <c r="C56" s="11"/>
      <c r="D56" s="7"/>
      <c r="E56" s="7"/>
      <c r="F56" s="7"/>
      <c r="G56" s="41"/>
      <c r="H56" s="41"/>
      <c r="I56" s="42"/>
      <c r="J56" s="42"/>
      <c r="K56" s="42"/>
      <c r="L56" s="43"/>
      <c r="M56" s="43"/>
      <c r="N56" s="68"/>
      <c r="O56" s="68"/>
    </row>
    <row r="57" spans="1:15" ht="17.25">
      <c r="A57" s="10"/>
      <c r="B57" s="144"/>
      <c r="C57" s="144"/>
      <c r="D57" s="144"/>
      <c r="E57" s="7"/>
      <c r="F57" s="7"/>
      <c r="G57" s="7"/>
      <c r="H57" s="7"/>
      <c r="I57" s="43"/>
      <c r="J57" s="54"/>
      <c r="K57" s="204"/>
      <c r="L57" s="204"/>
      <c r="M57" s="43"/>
      <c r="N57" s="43"/>
      <c r="O57" s="43"/>
    </row>
    <row r="58" spans="1:15" ht="17.25">
      <c r="A58" s="10"/>
      <c r="B58" s="144"/>
      <c r="C58" s="144"/>
      <c r="D58" s="144"/>
      <c r="E58" s="7"/>
      <c r="F58" s="7"/>
      <c r="G58" s="41"/>
      <c r="H58" s="41"/>
      <c r="I58" s="43"/>
      <c r="J58" s="54"/>
      <c r="K58" s="204"/>
      <c r="L58" s="204"/>
      <c r="M58" s="43"/>
      <c r="N58" s="68"/>
      <c r="O58" s="68"/>
    </row>
    <row r="59" spans="1:15" ht="27.75" customHeight="1">
      <c r="A59" s="10"/>
      <c r="B59" s="144"/>
      <c r="C59" s="144"/>
      <c r="D59" s="144"/>
      <c r="E59" s="10"/>
      <c r="F59" s="10"/>
      <c r="G59" s="41"/>
      <c r="H59" s="7"/>
      <c r="I59" s="7"/>
      <c r="J59" s="54"/>
      <c r="K59" s="204"/>
      <c r="L59" s="204"/>
      <c r="M59" s="54"/>
      <c r="N59" s="43"/>
      <c r="O59" s="43"/>
    </row>
    <row r="60" spans="1:15" ht="17.25">
      <c r="A60" s="7"/>
      <c r="B60" s="11"/>
      <c r="C60" s="11"/>
      <c r="D60" s="10"/>
      <c r="E60" s="7"/>
      <c r="F60" s="7"/>
      <c r="G60" s="11"/>
      <c r="H60" s="7"/>
      <c r="I60" s="7"/>
      <c r="J60" s="43"/>
      <c r="K60" s="42"/>
      <c r="L60" s="54"/>
      <c r="M60" s="42"/>
      <c r="N60" s="42"/>
      <c r="O60" s="43"/>
    </row>
    <row r="61" spans="1:15" ht="17.25">
      <c r="A61" s="7"/>
      <c r="B61" s="7"/>
      <c r="C61" s="7"/>
      <c r="D61" s="10"/>
      <c r="E61" s="10"/>
      <c r="F61" s="10"/>
      <c r="G61" s="7"/>
      <c r="H61" s="7"/>
      <c r="I61" s="7"/>
    </row>
  </sheetData>
  <mergeCells count="19">
    <mergeCell ref="D2:G7"/>
    <mergeCell ref="A49:B49"/>
    <mergeCell ref="A31:A32"/>
    <mergeCell ref="B31:B32"/>
    <mergeCell ref="D31:D32"/>
    <mergeCell ref="D10:G16"/>
    <mergeCell ref="B23:G23"/>
    <mergeCell ref="N15:O16"/>
    <mergeCell ref="L21:N21"/>
    <mergeCell ref="K23:O23"/>
    <mergeCell ref="K25:O25"/>
    <mergeCell ref="K28:L28"/>
    <mergeCell ref="C21:E21"/>
    <mergeCell ref="J31:J32"/>
    <mergeCell ref="K31:K32"/>
    <mergeCell ref="L31:L32"/>
    <mergeCell ref="J49:K49"/>
    <mergeCell ref="B28:D28"/>
    <mergeCell ref="B25:H25"/>
  </mergeCells>
  <phoneticPr fontId="1" type="noConversion"/>
  <printOptions horizontalCentered="1"/>
  <pageMargins left="0" right="0" top="0" bottom="0" header="0.51181102362204722" footer="0.51181102362204722"/>
  <pageSetup paperSize="9" scale="80" orientation="portrait" verticalDpi="0" r:id="rId1"/>
  <headerFooter alignWithMargins="0"/>
  <colBreaks count="1" manualBreakCount="1">
    <brk id="8" min="14" max="6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2:J59"/>
  <sheetViews>
    <sheetView workbookViewId="0">
      <selection activeCell="D2" sqref="D2:G7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4" width="16.7109375" customWidth="1"/>
    <col min="5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 ht="12.75" customHeight="1">
      <c r="D2" s="194" t="s">
        <v>145</v>
      </c>
      <c r="E2" s="194"/>
      <c r="F2" s="194"/>
      <c r="G2" s="194"/>
    </row>
    <row r="3" spans="1:9" ht="12.75" customHeight="1">
      <c r="D3" s="194"/>
      <c r="E3" s="194"/>
      <c r="F3" s="194"/>
      <c r="G3" s="194"/>
    </row>
    <row r="4" spans="1:9" ht="12.75" customHeight="1">
      <c r="D4" s="194"/>
      <c r="E4" s="194"/>
      <c r="F4" s="194"/>
      <c r="G4" s="194"/>
    </row>
    <row r="5" spans="1:9" ht="12.75" customHeight="1">
      <c r="D5" s="194"/>
      <c r="E5" s="194"/>
      <c r="F5" s="194"/>
      <c r="G5" s="194"/>
    </row>
    <row r="6" spans="1:9" ht="12.75" customHeight="1">
      <c r="D6" s="194"/>
      <c r="E6" s="194"/>
      <c r="F6" s="194"/>
      <c r="G6" s="194"/>
    </row>
    <row r="7" spans="1:9" ht="23.25" customHeight="1">
      <c r="D7" s="194"/>
      <c r="E7" s="194"/>
      <c r="F7" s="194"/>
      <c r="G7" s="194"/>
    </row>
    <row r="9" spans="1:9" ht="12.75" customHeight="1">
      <c r="D9" s="74"/>
      <c r="E9" s="74"/>
      <c r="F9" s="74"/>
      <c r="G9" s="74"/>
    </row>
    <row r="10" spans="1:9" ht="12.75" customHeight="1">
      <c r="D10" s="183" t="s">
        <v>144</v>
      </c>
      <c r="E10" s="183"/>
      <c r="F10" s="183"/>
      <c r="G10" s="183"/>
    </row>
    <row r="11" spans="1:9" ht="12.75" customHeight="1">
      <c r="D11" s="183"/>
      <c r="E11" s="183"/>
      <c r="F11" s="183"/>
      <c r="G11" s="183"/>
    </row>
    <row r="12" spans="1:9" ht="12.75" customHeight="1">
      <c r="D12" s="183"/>
      <c r="E12" s="183"/>
      <c r="F12" s="183"/>
      <c r="G12" s="183"/>
    </row>
    <row r="13" spans="1:9" ht="35.25" customHeight="1">
      <c r="A13" s="7"/>
      <c r="B13" s="7"/>
      <c r="C13" s="7"/>
      <c r="D13" s="183"/>
      <c r="E13" s="183"/>
      <c r="F13" s="183"/>
      <c r="G13" s="183"/>
      <c r="H13" s="7"/>
      <c r="I13" s="1"/>
    </row>
    <row r="14" spans="1:9" ht="12.75" customHeight="1">
      <c r="A14" s="7"/>
      <c r="B14" s="7"/>
      <c r="C14" s="7"/>
      <c r="D14" s="74"/>
      <c r="E14" s="74"/>
      <c r="F14" s="74"/>
      <c r="G14" s="74"/>
      <c r="H14" s="7"/>
      <c r="I14" s="1"/>
    </row>
    <row r="15" spans="1:9" ht="12.75" customHeight="1">
      <c r="A15" s="7"/>
      <c r="B15" s="7"/>
      <c r="C15" s="7"/>
      <c r="D15" s="74"/>
      <c r="E15" s="74"/>
      <c r="F15" s="74"/>
      <c r="G15" s="74"/>
      <c r="H15" s="7"/>
      <c r="I15" s="1"/>
    </row>
    <row r="16" spans="1:9" ht="16.5" customHeight="1">
      <c r="A16" s="10"/>
      <c r="B16" s="7"/>
      <c r="C16" s="7"/>
      <c r="D16" s="7"/>
      <c r="E16" s="107"/>
      <c r="F16" s="107"/>
      <c r="G16" s="107"/>
      <c r="H16" s="7"/>
      <c r="I16" s="1"/>
    </row>
    <row r="17" spans="1:9" ht="17.25">
      <c r="A17" s="7"/>
      <c r="B17" s="7"/>
      <c r="C17" s="146"/>
      <c r="D17" s="145" t="s">
        <v>2</v>
      </c>
      <c r="E17" s="145"/>
      <c r="F17" s="160"/>
      <c r="G17" s="41"/>
      <c r="H17" s="7"/>
      <c r="I17" s="1"/>
    </row>
    <row r="18" spans="1:9" ht="14.25" customHeight="1">
      <c r="A18" s="12"/>
      <c r="B18" s="7"/>
      <c r="C18" s="7"/>
      <c r="D18" s="7"/>
      <c r="E18" s="7"/>
      <c r="F18" s="7"/>
      <c r="G18" s="7"/>
      <c r="H18" s="7"/>
      <c r="I18" s="1"/>
    </row>
    <row r="19" spans="1:9" ht="17.25">
      <c r="A19" s="7"/>
      <c r="B19" s="171" t="s">
        <v>3</v>
      </c>
      <c r="C19" s="171"/>
      <c r="D19" s="171"/>
      <c r="E19" s="171"/>
      <c r="F19" s="171"/>
      <c r="G19" s="171"/>
      <c r="H19" s="7"/>
      <c r="I19" s="1"/>
    </row>
    <row r="20" spans="1:9" ht="17.25">
      <c r="A20" s="12"/>
      <c r="B20" s="7"/>
      <c r="C20" s="7"/>
      <c r="D20" s="7"/>
      <c r="E20" s="7"/>
      <c r="F20" s="7"/>
      <c r="G20" s="7"/>
      <c r="H20" s="7"/>
      <c r="I20" s="1"/>
    </row>
    <row r="21" spans="1:9" ht="17.25">
      <c r="A21" s="12"/>
      <c r="B21" s="178" t="s">
        <v>68</v>
      </c>
      <c r="C21" s="178"/>
      <c r="D21" s="178"/>
      <c r="E21" s="178"/>
      <c r="F21" s="178"/>
      <c r="G21" s="178"/>
      <c r="H21" s="7"/>
      <c r="I21" s="1"/>
    </row>
    <row r="22" spans="1:9" ht="19.5">
      <c r="A22" s="7"/>
      <c r="B22" s="7"/>
      <c r="C22" s="7"/>
      <c r="D22" s="7"/>
      <c r="E22" s="85"/>
      <c r="F22" s="168"/>
      <c r="G22" s="7"/>
      <c r="H22" s="7"/>
      <c r="I22" s="1"/>
    </row>
    <row r="23" spans="1:9" ht="17.25">
      <c r="A23" s="12"/>
      <c r="B23" s="7"/>
      <c r="C23" s="7"/>
      <c r="D23" s="7"/>
      <c r="E23" s="7"/>
      <c r="F23" s="7"/>
      <c r="G23" s="7"/>
      <c r="H23" s="7"/>
      <c r="I23" s="1"/>
    </row>
    <row r="24" spans="1:9" ht="14.25">
      <c r="A24" s="13"/>
      <c r="B24" s="7"/>
      <c r="C24" s="7"/>
      <c r="D24" s="7"/>
      <c r="E24" s="7"/>
      <c r="F24" s="7"/>
      <c r="G24" s="7"/>
      <c r="H24" s="7"/>
      <c r="I24" s="1"/>
    </row>
    <row r="25" spans="1:9" ht="14.25">
      <c r="A25" s="7"/>
      <c r="B25" s="177" t="s">
        <v>103</v>
      </c>
      <c r="C25" s="177"/>
      <c r="D25" s="177"/>
      <c r="E25" s="177"/>
      <c r="F25" s="164"/>
      <c r="G25" s="7"/>
      <c r="H25" s="7"/>
      <c r="I25" s="1"/>
    </row>
    <row r="26" spans="1:9" ht="14.25">
      <c r="A26" s="15"/>
      <c r="B26" s="7"/>
      <c r="C26" s="7"/>
      <c r="D26" s="7"/>
      <c r="E26" s="43"/>
      <c r="F26" s="43"/>
      <c r="G26" s="7"/>
      <c r="H26" s="7"/>
      <c r="I26" s="1"/>
    </row>
    <row r="27" spans="1:9" s="6" customFormat="1" ht="42.75" customHeight="1" thickBot="1">
      <c r="A27" s="12"/>
      <c r="B27" s="7"/>
      <c r="C27" s="7"/>
      <c r="D27" s="7"/>
      <c r="E27" s="7"/>
      <c r="F27" s="7"/>
      <c r="G27" s="7"/>
      <c r="H27" s="7"/>
      <c r="I27" s="5"/>
    </row>
    <row r="28" spans="1:9" s="6" customFormat="1" ht="19.5" customHeight="1">
      <c r="A28" s="186" t="s">
        <v>5</v>
      </c>
      <c r="B28" s="186" t="s">
        <v>6</v>
      </c>
      <c r="C28" s="72" t="s">
        <v>36</v>
      </c>
      <c r="D28" s="186" t="s">
        <v>35</v>
      </c>
      <c r="E28" s="16" t="s">
        <v>27</v>
      </c>
      <c r="F28" s="16" t="s">
        <v>124</v>
      </c>
      <c r="G28" s="17" t="s">
        <v>7</v>
      </c>
      <c r="H28" s="19"/>
      <c r="I28" s="5"/>
    </row>
    <row r="29" spans="1:9" s="6" customFormat="1" ht="17.25" thickBot="1">
      <c r="A29" s="187"/>
      <c r="B29" s="187"/>
      <c r="C29" s="73" t="s">
        <v>34</v>
      </c>
      <c r="D29" s="187"/>
      <c r="E29" s="70" t="s">
        <v>34</v>
      </c>
      <c r="F29" s="57"/>
      <c r="G29" s="70" t="s">
        <v>34</v>
      </c>
      <c r="H29" s="19"/>
      <c r="I29" s="5"/>
    </row>
    <row r="30" spans="1:9" s="6" customFormat="1" ht="16.5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v>18150</v>
      </c>
      <c r="G30" s="23">
        <f>SUM(C30*4)+(139150*8)</f>
        <v>1597200</v>
      </c>
      <c r="H30" s="19"/>
      <c r="I30" s="5"/>
    </row>
    <row r="31" spans="1:9" s="6" customFormat="1" ht="16.5">
      <c r="A31" s="25">
        <v>2</v>
      </c>
      <c r="B31" s="26" t="s">
        <v>9</v>
      </c>
      <c r="C31" s="28">
        <v>110000</v>
      </c>
      <c r="D31" s="27">
        <v>1</v>
      </c>
      <c r="E31" s="23">
        <f t="shared" ref="E31:E42" si="0">SUM(C31*D31)</f>
        <v>110000</v>
      </c>
      <c r="F31" s="23"/>
      <c r="G31" s="23">
        <f t="shared" ref="G31:G43" si="1">SUM(E31*12)</f>
        <v>1320000</v>
      </c>
      <c r="H31" s="19"/>
      <c r="I31" s="5"/>
    </row>
    <row r="32" spans="1:9" s="6" customFormat="1" ht="16.5">
      <c r="A32" s="20">
        <v>3</v>
      </c>
      <c r="B32" s="26" t="s">
        <v>69</v>
      </c>
      <c r="C32" s="28">
        <v>104500</v>
      </c>
      <c r="D32" s="27">
        <v>1</v>
      </c>
      <c r="E32" s="23">
        <f t="shared" si="0"/>
        <v>104500</v>
      </c>
      <c r="F32" s="23"/>
      <c r="G32" s="23">
        <f t="shared" si="1"/>
        <v>1254000</v>
      </c>
      <c r="H32" s="19"/>
      <c r="I32" s="5"/>
    </row>
    <row r="33" spans="1:10" s="6" customFormat="1" ht="16.5">
      <c r="A33" s="25">
        <v>4</v>
      </c>
      <c r="B33" s="26" t="s">
        <v>111</v>
      </c>
      <c r="C33" s="28">
        <v>104500</v>
      </c>
      <c r="D33" s="27">
        <v>1</v>
      </c>
      <c r="E33" s="23">
        <f t="shared" si="0"/>
        <v>104500</v>
      </c>
      <c r="F33" s="23"/>
      <c r="G33" s="23">
        <f t="shared" si="1"/>
        <v>1254000</v>
      </c>
      <c r="H33" s="19"/>
      <c r="I33" s="5"/>
    </row>
    <row r="34" spans="1:10" s="6" customFormat="1" ht="16.5">
      <c r="A34" s="20">
        <v>5</v>
      </c>
      <c r="B34" s="26" t="s">
        <v>50</v>
      </c>
      <c r="C34" s="28">
        <v>104500</v>
      </c>
      <c r="D34" s="27">
        <v>6</v>
      </c>
      <c r="E34" s="23">
        <f t="shared" si="0"/>
        <v>627000</v>
      </c>
      <c r="F34" s="23"/>
      <c r="G34" s="23">
        <f t="shared" si="1"/>
        <v>7524000</v>
      </c>
      <c r="H34" s="19"/>
      <c r="I34" s="5"/>
    </row>
    <row r="35" spans="1:10" s="6" customFormat="1" ht="21.75" customHeight="1">
      <c r="A35" s="25">
        <v>6</v>
      </c>
      <c r="B35" s="26" t="s">
        <v>70</v>
      </c>
      <c r="C35" s="28">
        <v>104500</v>
      </c>
      <c r="D35" s="27">
        <v>1</v>
      </c>
      <c r="E35" s="23">
        <f t="shared" si="0"/>
        <v>104500</v>
      </c>
      <c r="F35" s="23"/>
      <c r="G35" s="23">
        <f t="shared" si="1"/>
        <v>1254000</v>
      </c>
      <c r="H35" s="19"/>
      <c r="I35" s="5"/>
    </row>
    <row r="36" spans="1:10" s="6" customFormat="1" ht="18" customHeight="1">
      <c r="A36" s="20">
        <v>7</v>
      </c>
      <c r="B36" s="26" t="s">
        <v>14</v>
      </c>
      <c r="C36" s="28">
        <v>104000</v>
      </c>
      <c r="D36" s="27">
        <v>2</v>
      </c>
      <c r="E36" s="23">
        <f t="shared" si="0"/>
        <v>208000</v>
      </c>
      <c r="F36" s="23"/>
      <c r="G36" s="23">
        <f t="shared" si="1"/>
        <v>2496000</v>
      </c>
      <c r="H36" s="19"/>
      <c r="I36" s="5"/>
    </row>
    <row r="37" spans="1:10" s="6" customFormat="1" ht="20.25" customHeight="1">
      <c r="A37" s="25">
        <v>8</v>
      </c>
      <c r="B37" s="26" t="s">
        <v>109</v>
      </c>
      <c r="C37" s="28">
        <v>104000</v>
      </c>
      <c r="D37" s="27">
        <v>1</v>
      </c>
      <c r="E37" s="23">
        <f t="shared" si="0"/>
        <v>104000</v>
      </c>
      <c r="F37" s="23"/>
      <c r="G37" s="23">
        <f t="shared" si="1"/>
        <v>1248000</v>
      </c>
      <c r="H37" s="19"/>
      <c r="I37" s="5"/>
    </row>
    <row r="38" spans="1:10" ht="20.25" customHeight="1">
      <c r="A38" s="20">
        <v>9</v>
      </c>
      <c r="B38" s="26" t="s">
        <v>71</v>
      </c>
      <c r="C38" s="28">
        <v>104500</v>
      </c>
      <c r="D38" s="27">
        <v>1</v>
      </c>
      <c r="E38" s="23">
        <f t="shared" si="0"/>
        <v>104500</v>
      </c>
      <c r="F38" s="23"/>
      <c r="G38" s="23">
        <f t="shared" si="1"/>
        <v>1254000</v>
      </c>
      <c r="H38" s="19"/>
      <c r="I38" s="1"/>
    </row>
    <row r="39" spans="1:10" ht="20.25" customHeight="1">
      <c r="A39" s="25">
        <v>10</v>
      </c>
      <c r="B39" s="26" t="s">
        <v>72</v>
      </c>
      <c r="C39" s="28">
        <v>104500</v>
      </c>
      <c r="D39" s="27">
        <v>1</v>
      </c>
      <c r="E39" s="28">
        <f t="shared" si="0"/>
        <v>104500</v>
      </c>
      <c r="F39" s="28"/>
      <c r="G39" s="28">
        <f t="shared" si="1"/>
        <v>1254000</v>
      </c>
      <c r="H39" s="19"/>
      <c r="I39" s="1"/>
    </row>
    <row r="40" spans="1:10" ht="20.25" customHeight="1">
      <c r="A40" s="20">
        <v>11</v>
      </c>
      <c r="B40" s="26" t="s">
        <v>73</v>
      </c>
      <c r="C40" s="28">
        <v>104500</v>
      </c>
      <c r="D40" s="27">
        <v>15.75</v>
      </c>
      <c r="E40" s="28">
        <f t="shared" si="0"/>
        <v>1645875</v>
      </c>
      <c r="F40" s="28"/>
      <c r="G40" s="28">
        <f t="shared" si="1"/>
        <v>19750500</v>
      </c>
      <c r="H40" s="19"/>
      <c r="I40" s="1"/>
    </row>
    <row r="41" spans="1:10" ht="20.25" customHeight="1">
      <c r="A41" s="25">
        <v>12</v>
      </c>
      <c r="B41" s="26" t="s">
        <v>74</v>
      </c>
      <c r="C41" s="28">
        <v>104500</v>
      </c>
      <c r="D41" s="27">
        <v>1</v>
      </c>
      <c r="E41" s="28">
        <f t="shared" si="0"/>
        <v>104500</v>
      </c>
      <c r="F41" s="28"/>
      <c r="G41" s="28">
        <f t="shared" si="1"/>
        <v>1254000</v>
      </c>
      <c r="H41" s="19"/>
      <c r="I41" s="1"/>
    </row>
    <row r="42" spans="1:10" ht="20.25" customHeight="1">
      <c r="A42" s="20">
        <v>13</v>
      </c>
      <c r="B42" s="26" t="s">
        <v>75</v>
      </c>
      <c r="C42" s="28">
        <v>104500</v>
      </c>
      <c r="D42" s="27">
        <v>4</v>
      </c>
      <c r="E42" s="28">
        <f t="shared" si="0"/>
        <v>418000</v>
      </c>
      <c r="F42" s="28"/>
      <c r="G42" s="28">
        <f t="shared" si="1"/>
        <v>5016000</v>
      </c>
      <c r="H42" s="19"/>
      <c r="I42" s="1"/>
    </row>
    <row r="43" spans="1:10" ht="20.25" customHeight="1" thickBot="1">
      <c r="A43" s="30"/>
      <c r="B43" s="31" t="s">
        <v>29</v>
      </c>
      <c r="C43" s="33"/>
      <c r="D43" s="32"/>
      <c r="E43" s="33">
        <v>13080</v>
      </c>
      <c r="F43" s="33"/>
      <c r="G43" s="28">
        <f t="shared" si="1"/>
        <v>156960</v>
      </c>
      <c r="H43" s="19"/>
      <c r="I43" s="1"/>
    </row>
    <row r="44" spans="1:10" ht="20.25" customHeight="1" thickBot="1">
      <c r="A44" s="197" t="s">
        <v>16</v>
      </c>
      <c r="B44" s="198"/>
      <c r="C44" s="134"/>
      <c r="D44" s="130">
        <f>SUM(D30:D42)</f>
        <v>36.75</v>
      </c>
      <c r="E44" s="39">
        <f>SUM(E30:E43)</f>
        <v>3873955</v>
      </c>
      <c r="F44" s="39">
        <f>SUM(F30:F43)</f>
        <v>18150</v>
      </c>
      <c r="G44" s="39">
        <f>SUM(G30:G43)</f>
        <v>46632660</v>
      </c>
      <c r="H44" s="19"/>
      <c r="I44" s="2"/>
      <c r="J44" s="4"/>
    </row>
    <row r="45" spans="1:10" ht="20.25" customHeight="1">
      <c r="A45" s="105"/>
      <c r="B45" s="105"/>
      <c r="C45" s="105"/>
      <c r="D45" s="46"/>
      <c r="E45" s="40"/>
      <c r="F45" s="40"/>
      <c r="G45" s="40"/>
      <c r="H45" s="19"/>
      <c r="I45" s="3"/>
      <c r="J45" s="4"/>
    </row>
    <row r="46" spans="1:10" ht="20.25" customHeight="1">
      <c r="A46" s="11"/>
      <c r="B46" s="7"/>
      <c r="C46" s="7"/>
      <c r="D46" s="7"/>
      <c r="E46" s="11"/>
      <c r="F46" s="11"/>
      <c r="G46" s="11"/>
      <c r="H46" s="7"/>
      <c r="I46" s="3"/>
      <c r="J46" s="4"/>
    </row>
    <row r="47" spans="1:10" ht="28.5" customHeight="1">
      <c r="A47" s="11"/>
      <c r="B47" s="148"/>
      <c r="C47" s="148"/>
      <c r="D47" s="148"/>
      <c r="E47" s="148"/>
      <c r="F47" s="148"/>
      <c r="G47" s="148"/>
      <c r="H47" s="41"/>
      <c r="I47" s="3"/>
      <c r="J47" s="4"/>
    </row>
    <row r="48" spans="1:10" ht="20.25" customHeight="1">
      <c r="A48" s="11"/>
      <c r="B48" s="7"/>
      <c r="C48" s="7"/>
      <c r="D48" s="11"/>
      <c r="E48" s="7"/>
      <c r="F48" s="7"/>
      <c r="G48" s="7"/>
      <c r="H48" s="7"/>
      <c r="I48" s="1"/>
    </row>
    <row r="49" spans="1:8" ht="20.25" customHeight="1">
      <c r="A49" s="11"/>
      <c r="B49" s="7"/>
      <c r="C49" s="7"/>
      <c r="D49" s="11"/>
      <c r="E49" s="7"/>
      <c r="F49" s="7"/>
      <c r="G49" s="7"/>
      <c r="H49" s="7"/>
    </row>
    <row r="50" spans="1:8" ht="20.25" customHeight="1">
      <c r="A50" s="11"/>
      <c r="B50" s="11"/>
      <c r="C50" s="11"/>
      <c r="D50" s="7"/>
      <c r="E50" s="7"/>
      <c r="F50" s="7"/>
      <c r="G50" s="12"/>
      <c r="H50" s="42"/>
    </row>
    <row r="51" spans="1:8" ht="20.25" customHeight="1">
      <c r="A51" s="11"/>
      <c r="B51" s="11"/>
      <c r="C51" s="11"/>
      <c r="D51" s="7"/>
      <c r="E51" s="7"/>
      <c r="F51" s="7"/>
      <c r="G51" s="7"/>
      <c r="H51" s="43"/>
    </row>
    <row r="52" spans="1:8" ht="20.25" customHeight="1">
      <c r="A52" s="10"/>
      <c r="B52" s="7"/>
      <c r="C52" s="7"/>
      <c r="D52" s="11"/>
      <c r="E52" s="7"/>
      <c r="F52" s="7"/>
      <c r="G52" s="11"/>
      <c r="H52" s="43"/>
    </row>
    <row r="53" spans="1:8" ht="20.25" customHeight="1">
      <c r="A53" s="10"/>
      <c r="B53" s="189"/>
      <c r="C53" s="189"/>
      <c r="D53" s="189"/>
      <c r="E53" s="7"/>
      <c r="F53" s="7"/>
      <c r="G53" s="12"/>
      <c r="H53" s="43"/>
    </row>
    <row r="54" spans="1:8" ht="20.25" customHeight="1">
      <c r="A54" s="10"/>
      <c r="B54" s="189"/>
      <c r="C54" s="189"/>
      <c r="D54" s="189"/>
      <c r="E54" s="7"/>
      <c r="F54" s="7"/>
      <c r="G54" s="7"/>
      <c r="H54" s="7"/>
    </row>
    <row r="55" spans="1:8" ht="20.25" customHeight="1">
      <c r="A55" s="7"/>
      <c r="B55" s="189"/>
      <c r="C55" s="189"/>
      <c r="D55" s="189"/>
      <c r="E55" s="11"/>
      <c r="F55" s="11"/>
      <c r="G55" s="11"/>
      <c r="H55" s="7"/>
    </row>
    <row r="56" spans="1:8" ht="20.25" customHeight="1">
      <c r="A56" s="7"/>
      <c r="B56" s="7"/>
      <c r="C56" s="7"/>
      <c r="D56" s="10"/>
      <c r="E56" s="7"/>
      <c r="F56" s="7"/>
      <c r="G56" s="7"/>
      <c r="H56" s="7"/>
    </row>
    <row r="57" spans="1:8" ht="20.25" customHeight="1">
      <c r="A57" s="7"/>
      <c r="B57" s="7"/>
      <c r="C57" s="7"/>
      <c r="D57" s="7"/>
      <c r="E57" s="7"/>
      <c r="F57" s="7"/>
      <c r="G57" s="7"/>
    </row>
    <row r="58" spans="1:8" ht="13.5">
      <c r="A58" s="7"/>
      <c r="B58" s="7"/>
      <c r="C58" s="7"/>
      <c r="D58" s="7"/>
      <c r="E58" s="7"/>
      <c r="F58" s="7"/>
      <c r="G58" s="7"/>
    </row>
    <row r="59" spans="1:8" ht="13.5">
      <c r="A59" s="7"/>
      <c r="B59" s="7"/>
      <c r="C59" s="7"/>
      <c r="D59" s="7"/>
      <c r="E59" s="7"/>
      <c r="F59" s="7"/>
      <c r="G59" s="7"/>
    </row>
  </sheetData>
  <mergeCells count="10">
    <mergeCell ref="B53:D55"/>
    <mergeCell ref="D2:G7"/>
    <mergeCell ref="A28:A29"/>
    <mergeCell ref="B25:E25"/>
    <mergeCell ref="B28:B29"/>
    <mergeCell ref="D28:D29"/>
    <mergeCell ref="A44:B44"/>
    <mergeCell ref="D10:G13"/>
    <mergeCell ref="B19:G19"/>
    <mergeCell ref="B21:G21"/>
  </mergeCells>
  <printOptions horizontalCentered="1"/>
  <pageMargins left="0" right="0" top="0.19685039370078741" bottom="0" header="0.51181102362204722" footer="0.51181102362204722"/>
  <pageSetup paperSize="9" scale="80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J54"/>
  <sheetViews>
    <sheetView workbookViewId="0">
      <selection activeCell="D2" sqref="D2:G7"/>
    </sheetView>
  </sheetViews>
  <sheetFormatPr defaultRowHeight="12.75"/>
  <cols>
    <col min="1" max="1" width="6" customWidth="1"/>
    <col min="2" max="2" width="17.85546875" customWidth="1"/>
    <col min="3" max="3" width="17.28515625" customWidth="1"/>
    <col min="4" max="4" width="17.85546875" customWidth="1"/>
    <col min="5" max="6" width="18.42578125" customWidth="1"/>
    <col min="7" max="7" width="18" customWidth="1"/>
    <col min="8" max="8" width="13" customWidth="1"/>
  </cols>
  <sheetData>
    <row r="2" spans="1:10" ht="12.75" customHeight="1">
      <c r="D2" s="194" t="s">
        <v>147</v>
      </c>
      <c r="E2" s="194"/>
      <c r="F2" s="194"/>
      <c r="G2" s="194"/>
    </row>
    <row r="3" spans="1:10" ht="12.75" customHeight="1">
      <c r="D3" s="194"/>
      <c r="E3" s="194"/>
      <c r="F3" s="194"/>
      <c r="G3" s="194"/>
    </row>
    <row r="4" spans="1:10" ht="12.75" customHeight="1">
      <c r="D4" s="194"/>
      <c r="E4" s="194"/>
      <c r="F4" s="194"/>
      <c r="G4" s="194"/>
    </row>
    <row r="5" spans="1:10" ht="12.75" customHeight="1">
      <c r="D5" s="194"/>
      <c r="E5" s="194"/>
      <c r="F5" s="194"/>
      <c r="G5" s="194"/>
    </row>
    <row r="6" spans="1:10" ht="12.75" customHeight="1">
      <c r="D6" s="194"/>
      <c r="E6" s="194"/>
      <c r="F6" s="194"/>
      <c r="G6" s="194"/>
    </row>
    <row r="7" spans="1:10" ht="19.5" customHeight="1">
      <c r="D7" s="194"/>
      <c r="E7" s="194"/>
      <c r="F7" s="194"/>
      <c r="G7" s="194"/>
    </row>
    <row r="9" spans="1:10" ht="12.75" customHeight="1">
      <c r="D9" s="74"/>
      <c r="E9" s="74"/>
      <c r="F9" s="74"/>
      <c r="G9" s="74"/>
    </row>
    <row r="10" spans="1:10" ht="12.75" customHeight="1">
      <c r="D10" s="183" t="s">
        <v>148</v>
      </c>
      <c r="E10" s="183"/>
      <c r="F10" s="183"/>
      <c r="G10" s="183"/>
    </row>
    <row r="11" spans="1:10" ht="12.75" customHeight="1">
      <c r="D11" s="183"/>
      <c r="E11" s="183"/>
      <c r="F11" s="183"/>
      <c r="G11" s="183"/>
    </row>
    <row r="12" spans="1:10" ht="12.75" customHeight="1">
      <c r="D12" s="183"/>
      <c r="E12" s="183"/>
      <c r="F12" s="183"/>
      <c r="G12" s="183"/>
    </row>
    <row r="13" spans="1:10" ht="33" customHeight="1">
      <c r="D13" s="183"/>
      <c r="E13" s="183"/>
      <c r="F13" s="183"/>
      <c r="G13" s="183"/>
    </row>
    <row r="14" spans="1:10" ht="12.75" customHeight="1">
      <c r="A14" s="7"/>
      <c r="B14" s="7"/>
      <c r="C14" s="7"/>
      <c r="D14" s="74"/>
      <c r="E14" s="74"/>
      <c r="F14" s="74"/>
      <c r="G14" s="74"/>
      <c r="H14" s="58"/>
      <c r="I14" s="58"/>
      <c r="J14" s="7"/>
    </row>
    <row r="15" spans="1:10" ht="12.75" customHeight="1">
      <c r="A15" s="7"/>
      <c r="B15" s="7"/>
      <c r="C15" s="7"/>
      <c r="D15" s="74"/>
      <c r="E15" s="74"/>
      <c r="F15" s="74"/>
      <c r="G15" s="74"/>
      <c r="H15" s="58"/>
      <c r="I15" s="58"/>
      <c r="J15" s="7"/>
    </row>
    <row r="16" spans="1:10" ht="12.75" customHeight="1">
      <c r="A16" s="7"/>
      <c r="B16" s="7"/>
      <c r="C16" s="7"/>
      <c r="D16" s="74"/>
      <c r="E16" s="74"/>
      <c r="F16" s="74"/>
      <c r="G16" s="74"/>
      <c r="H16" s="58"/>
      <c r="I16" s="58"/>
      <c r="J16" s="7"/>
    </row>
    <row r="17" spans="1:10" ht="17.25">
      <c r="A17" s="10"/>
      <c r="B17" s="7"/>
      <c r="C17" s="7"/>
      <c r="D17" s="7"/>
      <c r="E17" s="7"/>
      <c r="F17" s="7"/>
      <c r="G17" s="11"/>
      <c r="H17" s="7"/>
      <c r="I17" s="7"/>
      <c r="J17" s="7"/>
    </row>
    <row r="18" spans="1:10" ht="17.25">
      <c r="A18" s="10"/>
      <c r="B18" s="7"/>
      <c r="C18" s="7"/>
      <c r="D18" s="41" t="s">
        <v>2</v>
      </c>
      <c r="E18" s="41"/>
      <c r="F18" s="169"/>
      <c r="G18" s="41"/>
      <c r="H18" s="7"/>
      <c r="I18" s="7"/>
      <c r="J18" s="7"/>
    </row>
    <row r="19" spans="1:10" ht="12.75" customHeight="1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0" ht="17.25">
      <c r="A20" s="12"/>
      <c r="B20" s="171" t="s">
        <v>3</v>
      </c>
      <c r="C20" s="171"/>
      <c r="D20" s="171"/>
      <c r="E20" s="171"/>
      <c r="F20" s="171"/>
      <c r="G20" s="171"/>
      <c r="H20" s="7"/>
      <c r="I20" s="7"/>
      <c r="J20" s="7"/>
    </row>
    <row r="21" spans="1:10" ht="17.25">
      <c r="A21" s="12"/>
      <c r="B21" s="41"/>
      <c r="C21" s="41"/>
      <c r="D21" s="41"/>
      <c r="E21" s="41"/>
      <c r="F21" s="169"/>
      <c r="G21" s="41"/>
      <c r="H21" s="7"/>
      <c r="I21" s="7"/>
      <c r="J21" s="7"/>
    </row>
    <row r="22" spans="1:10" ht="18" customHeight="1">
      <c r="A22" s="7"/>
      <c r="B22" s="7"/>
      <c r="C22" s="7"/>
      <c r="D22" s="193" t="s">
        <v>23</v>
      </c>
      <c r="E22" s="193"/>
      <c r="F22" s="193"/>
      <c r="G22" s="193"/>
      <c r="H22" s="7"/>
      <c r="I22" s="7"/>
      <c r="J22" s="7"/>
    </row>
    <row r="23" spans="1:10" ht="17.25">
      <c r="A23" s="12"/>
      <c r="B23" s="7"/>
      <c r="C23" s="7"/>
      <c r="D23" s="55"/>
      <c r="E23" s="55"/>
      <c r="F23" s="55"/>
      <c r="G23" s="55"/>
      <c r="H23" s="7"/>
      <c r="I23" s="7"/>
      <c r="J23" s="7"/>
    </row>
    <row r="24" spans="1:10" ht="17.25">
      <c r="A24" s="12"/>
      <c r="B24" s="7"/>
      <c r="C24" s="7"/>
      <c r="D24" s="7"/>
      <c r="E24" s="7"/>
      <c r="F24" s="7"/>
      <c r="G24" s="7"/>
      <c r="H24" s="7"/>
      <c r="I24" s="7"/>
      <c r="J24" s="7"/>
    </row>
    <row r="25" spans="1:10" ht="14.25">
      <c r="A25" s="13"/>
      <c r="B25" s="7"/>
      <c r="C25" s="7"/>
      <c r="D25" s="7"/>
      <c r="E25" s="7"/>
      <c r="F25" s="7"/>
      <c r="G25" s="7"/>
      <c r="H25" s="7"/>
      <c r="I25" s="7"/>
      <c r="J25" s="7"/>
    </row>
    <row r="26" spans="1:10" ht="14.25">
      <c r="A26" s="7"/>
      <c r="B26" s="177" t="s">
        <v>38</v>
      </c>
      <c r="C26" s="177"/>
      <c r="D26" s="177"/>
      <c r="E26" s="177"/>
      <c r="F26" s="164"/>
      <c r="G26" s="7"/>
      <c r="H26" s="7"/>
      <c r="I26" s="7"/>
      <c r="J26" s="7"/>
    </row>
    <row r="27" spans="1:10" ht="14.25">
      <c r="A27" s="15"/>
      <c r="B27" s="7"/>
      <c r="C27" s="7"/>
      <c r="D27" s="7"/>
      <c r="E27" s="43"/>
      <c r="F27" s="43"/>
      <c r="G27" s="7"/>
      <c r="H27" s="7"/>
      <c r="I27" s="7"/>
      <c r="J27" s="7"/>
    </row>
    <row r="28" spans="1:10" ht="18" thickBot="1">
      <c r="A28" s="12"/>
      <c r="B28" s="7"/>
      <c r="C28" s="7"/>
      <c r="D28" s="7"/>
      <c r="E28" s="7"/>
      <c r="F28" s="7"/>
      <c r="G28" s="7"/>
      <c r="H28" s="7"/>
      <c r="I28" s="7"/>
      <c r="J28" s="7"/>
    </row>
    <row r="29" spans="1:10" s="6" customFormat="1" ht="42.75" customHeight="1">
      <c r="A29" s="186" t="s">
        <v>5</v>
      </c>
      <c r="B29" s="186" t="s">
        <v>6</v>
      </c>
      <c r="C29" s="72" t="s">
        <v>36</v>
      </c>
      <c r="D29" s="186" t="s">
        <v>35</v>
      </c>
      <c r="E29" s="16" t="s">
        <v>27</v>
      </c>
      <c r="F29" s="16" t="s">
        <v>124</v>
      </c>
      <c r="G29" s="17" t="s">
        <v>7</v>
      </c>
      <c r="H29" s="19"/>
      <c r="I29" s="19"/>
      <c r="J29" s="19"/>
    </row>
    <row r="30" spans="1:10" s="6" customFormat="1" ht="21.75" customHeight="1" thickBot="1">
      <c r="A30" s="187"/>
      <c r="B30" s="187"/>
      <c r="C30" s="73" t="s">
        <v>34</v>
      </c>
      <c r="D30" s="187"/>
      <c r="E30" s="57" t="s">
        <v>34</v>
      </c>
      <c r="F30" s="57"/>
      <c r="G30" s="70" t="s">
        <v>34</v>
      </c>
      <c r="H30" s="19"/>
      <c r="I30" s="19"/>
      <c r="J30" s="19"/>
    </row>
    <row r="31" spans="1:10" s="6" customFormat="1" ht="16.5">
      <c r="A31" s="21">
        <v>1</v>
      </c>
      <c r="B31" s="21" t="s">
        <v>8</v>
      </c>
      <c r="C31" s="23">
        <v>121000</v>
      </c>
      <c r="D31" s="22">
        <v>1</v>
      </c>
      <c r="E31" s="23">
        <f>SUM(C31*D31)</f>
        <v>121000</v>
      </c>
      <c r="F31" s="23">
        <v>18150</v>
      </c>
      <c r="G31" s="23">
        <f>SUM(C31*4)+(139150*8)</f>
        <v>1597200</v>
      </c>
      <c r="H31" s="19"/>
      <c r="I31" s="19"/>
      <c r="J31" s="19"/>
    </row>
    <row r="32" spans="1:10" s="6" customFormat="1" ht="16.5">
      <c r="A32" s="21">
        <v>2</v>
      </c>
      <c r="B32" s="26" t="s">
        <v>39</v>
      </c>
      <c r="C32" s="23">
        <v>121000</v>
      </c>
      <c r="D32" s="27">
        <v>1</v>
      </c>
      <c r="E32" s="23">
        <v>121000</v>
      </c>
      <c r="F32" s="23"/>
      <c r="G32" s="23">
        <f t="shared" ref="G32:G35" si="0">SUM(E32*12)</f>
        <v>1452000</v>
      </c>
      <c r="H32" s="19"/>
      <c r="I32" s="19"/>
      <c r="J32" s="19"/>
    </row>
    <row r="33" spans="1:10" s="6" customFormat="1" ht="16.5">
      <c r="A33" s="26">
        <v>3</v>
      </c>
      <c r="B33" s="26" t="s">
        <v>24</v>
      </c>
      <c r="C33" s="28">
        <v>104500</v>
      </c>
      <c r="D33" s="27">
        <v>28</v>
      </c>
      <c r="E33" s="28">
        <f>SUM(C33*D33)</f>
        <v>2926000</v>
      </c>
      <c r="F33" s="23"/>
      <c r="G33" s="23">
        <f t="shared" si="0"/>
        <v>35112000</v>
      </c>
      <c r="H33" s="19"/>
      <c r="I33" s="19"/>
      <c r="J33" s="19"/>
    </row>
    <row r="34" spans="1:10" s="6" customFormat="1" ht="16.5">
      <c r="A34" s="21">
        <v>4</v>
      </c>
      <c r="B34" s="31" t="s">
        <v>114</v>
      </c>
      <c r="C34" s="33">
        <v>104000</v>
      </c>
      <c r="D34" s="32">
        <v>0.5</v>
      </c>
      <c r="E34" s="28">
        <f>SUM(C34*D34)</f>
        <v>52000</v>
      </c>
      <c r="F34" s="23"/>
      <c r="G34" s="23">
        <f t="shared" si="0"/>
        <v>624000</v>
      </c>
      <c r="H34" s="19"/>
      <c r="I34" s="19"/>
      <c r="J34" s="19"/>
    </row>
    <row r="35" spans="1:10" s="6" customFormat="1" ht="17.25" thickBot="1">
      <c r="A35" s="21">
        <v>5</v>
      </c>
      <c r="B35" s="31" t="s">
        <v>14</v>
      </c>
      <c r="C35" s="33">
        <v>104000</v>
      </c>
      <c r="D35" s="32">
        <v>0.5</v>
      </c>
      <c r="E35" s="28">
        <f>SUM(C35*D35)</f>
        <v>52000</v>
      </c>
      <c r="F35" s="23"/>
      <c r="G35" s="23">
        <f t="shared" si="0"/>
        <v>624000</v>
      </c>
      <c r="H35" s="19"/>
      <c r="I35" s="19"/>
      <c r="J35" s="19"/>
    </row>
    <row r="36" spans="1:10" s="6" customFormat="1" ht="17.25" customHeight="1" thickBot="1">
      <c r="A36" s="197" t="s">
        <v>16</v>
      </c>
      <c r="B36" s="198"/>
      <c r="C36" s="51"/>
      <c r="D36" s="51">
        <f>SUM(D31:D35)</f>
        <v>31</v>
      </c>
      <c r="E36" s="53">
        <f>SUM(E31:E35)</f>
        <v>3272000</v>
      </c>
      <c r="F36" s="53">
        <f>SUM(F31:F35)</f>
        <v>18150</v>
      </c>
      <c r="G36" s="53">
        <f>SUM(G31:G35)</f>
        <v>39409200</v>
      </c>
      <c r="H36" s="19"/>
      <c r="I36" s="19"/>
      <c r="J36" s="19"/>
    </row>
    <row r="37" spans="1:10" s="6" customFormat="1" ht="17.25" customHeight="1">
      <c r="A37" s="105"/>
      <c r="B37" s="105"/>
      <c r="C37" s="105"/>
      <c r="D37" s="105"/>
      <c r="E37" s="92"/>
      <c r="F37" s="92"/>
      <c r="G37" s="92"/>
      <c r="H37" s="19"/>
      <c r="I37" s="19"/>
      <c r="J37" s="19"/>
    </row>
    <row r="38" spans="1:10" s="6" customFormat="1" ht="17.25" customHeight="1">
      <c r="A38" s="105"/>
      <c r="B38" s="105"/>
      <c r="C38" s="105"/>
      <c r="D38" s="105"/>
      <c r="E38" s="92"/>
      <c r="F38" s="92"/>
      <c r="G38" s="92"/>
      <c r="H38" s="19"/>
      <c r="I38" s="19"/>
      <c r="J38" s="19"/>
    </row>
    <row r="39" spans="1:10" s="6" customFormat="1" ht="19.5" customHeight="1">
      <c r="A39" s="46"/>
      <c r="B39" s="46"/>
      <c r="C39" s="46"/>
      <c r="D39" s="46"/>
      <c r="E39" s="40"/>
      <c r="F39" s="40"/>
      <c r="G39" s="40"/>
      <c r="H39" s="19"/>
      <c r="I39" s="19"/>
      <c r="J39" s="19"/>
    </row>
    <row r="40" spans="1:10" ht="17.25">
      <c r="A40" s="11"/>
      <c r="B40" s="7"/>
      <c r="C40" s="7"/>
      <c r="D40" s="7"/>
      <c r="E40" s="7"/>
      <c r="F40" s="7"/>
      <c r="G40" s="7"/>
      <c r="H40" s="7"/>
      <c r="I40" s="7"/>
      <c r="J40" s="7"/>
    </row>
    <row r="41" spans="1:10" ht="50.25" customHeight="1">
      <c r="A41" s="11"/>
      <c r="B41" s="195"/>
      <c r="C41" s="195"/>
      <c r="D41" s="196"/>
      <c r="E41" s="188"/>
      <c r="F41" s="188"/>
      <c r="G41" s="188"/>
      <c r="H41" s="7"/>
      <c r="I41" s="7"/>
      <c r="J41" s="7"/>
    </row>
    <row r="42" spans="1:10" ht="17.25">
      <c r="A42" s="11"/>
      <c r="B42" s="7"/>
      <c r="C42" s="7"/>
      <c r="D42" s="11"/>
      <c r="E42" s="7"/>
      <c r="F42" s="7"/>
      <c r="G42" s="7"/>
      <c r="H42" s="7"/>
      <c r="I42" s="7"/>
      <c r="J42" s="7"/>
    </row>
    <row r="43" spans="1:10" ht="17.25">
      <c r="A43" s="11"/>
      <c r="B43" s="7"/>
      <c r="C43" s="7"/>
      <c r="D43" s="11"/>
      <c r="E43" s="7"/>
      <c r="F43" s="7"/>
      <c r="G43" s="7"/>
      <c r="H43" s="7"/>
      <c r="I43" s="7"/>
      <c r="J43" s="7"/>
    </row>
    <row r="44" spans="1:10" ht="17.25">
      <c r="A44" s="11"/>
      <c r="B44" s="11"/>
      <c r="C44" s="11"/>
      <c r="D44" s="7"/>
      <c r="E44" s="7"/>
      <c r="F44" s="7"/>
      <c r="G44" s="125"/>
      <c r="H44" s="42"/>
      <c r="I44" s="43"/>
      <c r="J44" s="7"/>
    </row>
    <row r="45" spans="1:10" ht="17.25">
      <c r="A45" s="11"/>
      <c r="B45" s="11"/>
      <c r="C45" s="11"/>
      <c r="D45" s="7"/>
      <c r="E45" s="7"/>
      <c r="F45" s="7"/>
      <c r="G45" s="7"/>
      <c r="H45" s="43"/>
      <c r="I45" s="43"/>
      <c r="J45" s="7"/>
    </row>
    <row r="46" spans="1:10" ht="17.25">
      <c r="A46" s="10"/>
      <c r="B46" s="7"/>
      <c r="C46" s="7"/>
      <c r="D46" s="11"/>
      <c r="E46" s="7"/>
      <c r="F46" s="7"/>
      <c r="G46" s="11"/>
      <c r="H46" s="43"/>
      <c r="I46" s="43"/>
      <c r="J46" s="7"/>
    </row>
    <row r="47" spans="1:10" ht="17.25">
      <c r="A47" s="10"/>
      <c r="B47" s="189"/>
      <c r="C47" s="189"/>
      <c r="D47" s="189"/>
      <c r="E47" s="7"/>
      <c r="F47" s="7"/>
      <c r="G47" s="12"/>
      <c r="H47" s="43"/>
      <c r="I47" s="43"/>
      <c r="J47" s="7"/>
    </row>
    <row r="48" spans="1:10" ht="17.25">
      <c r="A48" s="10"/>
      <c r="B48" s="189"/>
      <c r="C48" s="189"/>
      <c r="D48" s="189"/>
      <c r="E48" s="7"/>
      <c r="F48" s="7"/>
      <c r="G48" s="7"/>
      <c r="H48" s="7"/>
      <c r="I48" s="7"/>
      <c r="J48" s="7"/>
    </row>
    <row r="49" spans="1:10" ht="32.25" customHeight="1">
      <c r="A49" s="7"/>
      <c r="B49" s="189"/>
      <c r="C49" s="189"/>
      <c r="D49" s="189"/>
      <c r="E49" s="7"/>
      <c r="F49" s="7"/>
      <c r="G49" s="11"/>
      <c r="H49" s="7"/>
      <c r="I49" s="7"/>
      <c r="J49" s="7"/>
    </row>
    <row r="50" spans="1:10" ht="17.25">
      <c r="A50" s="7"/>
      <c r="B50" s="7"/>
      <c r="C50" s="7"/>
      <c r="D50" s="10"/>
      <c r="E50" s="10"/>
      <c r="F50" s="10"/>
      <c r="G50" s="7"/>
      <c r="H50" s="7"/>
      <c r="I50" s="7"/>
      <c r="J50" s="7"/>
    </row>
    <row r="51" spans="1:10" ht="13.5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ht="13.5">
      <c r="A52" s="7"/>
      <c r="B52" s="7"/>
      <c r="C52" s="7"/>
      <c r="D52" s="7"/>
      <c r="E52" s="7"/>
      <c r="F52" s="7"/>
      <c r="G52" s="7"/>
      <c r="H52" s="7"/>
      <c r="I52" s="7"/>
      <c r="J52" s="7"/>
    </row>
    <row r="54" spans="1:10" ht="17.25">
      <c r="E54" s="10"/>
      <c r="F54" s="10"/>
    </row>
  </sheetData>
  <mergeCells count="12">
    <mergeCell ref="D2:G7"/>
    <mergeCell ref="D22:G22"/>
    <mergeCell ref="E41:G41"/>
    <mergeCell ref="B26:E26"/>
    <mergeCell ref="B47:D49"/>
    <mergeCell ref="B20:G20"/>
    <mergeCell ref="D10:G13"/>
    <mergeCell ref="A29:A30"/>
    <mergeCell ref="B29:B30"/>
    <mergeCell ref="D29:D30"/>
    <mergeCell ref="A36:B36"/>
    <mergeCell ref="B41:D41"/>
  </mergeCells>
  <printOptions horizontalCentered="1"/>
  <pageMargins left="0" right="0" top="0" bottom="0" header="0.51181102362204722" footer="0.51181102362204722"/>
  <pageSetup paperSize="9" scale="8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2:I52"/>
  <sheetViews>
    <sheetView workbookViewId="0">
      <selection activeCell="D2" sqref="D2:G7"/>
    </sheetView>
  </sheetViews>
  <sheetFormatPr defaultRowHeight="12.75"/>
  <cols>
    <col min="1" max="1" width="6.85546875" customWidth="1"/>
    <col min="2" max="2" width="26.140625" customWidth="1"/>
    <col min="3" max="3" width="16.85546875" customWidth="1"/>
    <col min="4" max="4" width="15.5703125" customWidth="1"/>
    <col min="5" max="6" width="18.28515625" customWidth="1"/>
    <col min="7" max="7" width="18.42578125" customWidth="1"/>
  </cols>
  <sheetData>
    <row r="2" spans="1:9" ht="12.75" customHeight="1">
      <c r="D2" s="194" t="s">
        <v>149</v>
      </c>
      <c r="E2" s="194"/>
      <c r="F2" s="194"/>
      <c r="G2" s="194"/>
    </row>
    <row r="3" spans="1:9" ht="12.75" customHeight="1">
      <c r="D3" s="194"/>
      <c r="E3" s="194"/>
      <c r="F3" s="194"/>
      <c r="G3" s="194"/>
    </row>
    <row r="4" spans="1:9" ht="12.75" customHeight="1">
      <c r="D4" s="194"/>
      <c r="E4" s="194"/>
      <c r="F4" s="194"/>
      <c r="G4" s="194"/>
    </row>
    <row r="5" spans="1:9" ht="12.75" customHeight="1">
      <c r="D5" s="194"/>
      <c r="E5" s="194"/>
      <c r="F5" s="194"/>
      <c r="G5" s="194"/>
    </row>
    <row r="6" spans="1:9" ht="12.75" customHeight="1">
      <c r="D6" s="194"/>
      <c r="E6" s="194"/>
      <c r="F6" s="194"/>
      <c r="G6" s="194"/>
    </row>
    <row r="7" spans="1:9" ht="18.75" customHeight="1">
      <c r="D7" s="194"/>
      <c r="E7" s="194"/>
      <c r="F7" s="194"/>
      <c r="G7" s="194"/>
    </row>
    <row r="9" spans="1:9" ht="12.75" customHeight="1">
      <c r="D9" s="119"/>
      <c r="E9" s="119"/>
      <c r="F9" s="119"/>
      <c r="G9" s="119"/>
    </row>
    <row r="10" spans="1:9" ht="12.75" customHeight="1">
      <c r="D10" s="183" t="s">
        <v>146</v>
      </c>
      <c r="E10" s="183"/>
      <c r="F10" s="183"/>
      <c r="G10" s="183"/>
    </row>
    <row r="11" spans="1:9" ht="12.75" customHeight="1">
      <c r="D11" s="183"/>
      <c r="E11" s="183"/>
      <c r="F11" s="183"/>
      <c r="G11" s="183"/>
    </row>
    <row r="12" spans="1:9" ht="12.75" customHeight="1">
      <c r="D12" s="183"/>
      <c r="E12" s="183"/>
      <c r="F12" s="183"/>
      <c r="G12" s="183"/>
    </row>
    <row r="13" spans="1:9" ht="32.25" customHeight="1">
      <c r="A13" s="7"/>
      <c r="B13" s="7"/>
      <c r="C13" s="7"/>
      <c r="D13" s="183"/>
      <c r="E13" s="183"/>
      <c r="F13" s="183"/>
      <c r="G13" s="183"/>
      <c r="H13" s="7"/>
      <c r="I13" s="7"/>
    </row>
    <row r="14" spans="1:9" ht="16.5" customHeight="1">
      <c r="A14" s="7"/>
      <c r="B14" s="7"/>
      <c r="C14" s="7"/>
      <c r="D14" s="119"/>
      <c r="E14" s="119"/>
      <c r="F14" s="119"/>
      <c r="G14" s="119"/>
      <c r="H14" s="7"/>
      <c r="I14" s="7"/>
    </row>
    <row r="15" spans="1:9" ht="16.5" customHeight="1">
      <c r="A15" s="7"/>
      <c r="B15" s="7"/>
      <c r="C15" s="7"/>
      <c r="D15" s="119"/>
      <c r="E15" s="119"/>
      <c r="F15" s="119"/>
      <c r="G15" s="119"/>
      <c r="H15" s="7"/>
      <c r="I15" s="7"/>
    </row>
    <row r="16" spans="1:9" ht="16.5" customHeight="1">
      <c r="A16" s="7"/>
      <c r="B16" s="7"/>
      <c r="C16" s="7"/>
      <c r="D16" s="119"/>
      <c r="E16" s="119"/>
      <c r="F16" s="119"/>
      <c r="G16" s="119"/>
      <c r="H16" s="7"/>
      <c r="I16" s="7"/>
    </row>
    <row r="17" spans="1:9" ht="17.25">
      <c r="A17" s="10"/>
      <c r="B17" s="7"/>
      <c r="C17" s="7"/>
      <c r="D17" s="7"/>
      <c r="E17" s="7"/>
      <c r="F17" s="7"/>
      <c r="G17" s="7"/>
      <c r="H17" s="7"/>
      <c r="I17" s="7"/>
    </row>
    <row r="18" spans="1:9" ht="17.25">
      <c r="A18" s="10"/>
      <c r="B18" s="7"/>
      <c r="C18" s="171" t="s">
        <v>2</v>
      </c>
      <c r="D18" s="171"/>
      <c r="E18" s="171"/>
      <c r="F18" s="160"/>
      <c r="G18" s="41"/>
      <c r="H18" s="7"/>
      <c r="I18" s="7"/>
    </row>
    <row r="19" spans="1:9" ht="13.5">
      <c r="A19" s="7"/>
      <c r="B19" s="7"/>
      <c r="C19" s="7"/>
      <c r="D19" s="7"/>
      <c r="E19" s="7"/>
      <c r="F19" s="7"/>
      <c r="G19" s="7"/>
      <c r="H19" s="7"/>
      <c r="I19" s="7"/>
    </row>
    <row r="20" spans="1:9" ht="17.25">
      <c r="A20" s="12"/>
      <c r="B20" s="171" t="s">
        <v>3</v>
      </c>
      <c r="C20" s="171"/>
      <c r="D20" s="171"/>
      <c r="E20" s="171"/>
      <c r="F20" s="171"/>
      <c r="G20" s="171"/>
      <c r="H20" s="7"/>
      <c r="I20" s="7"/>
    </row>
    <row r="21" spans="1:9" ht="17.25">
      <c r="A21" s="7"/>
      <c r="B21" s="7"/>
      <c r="C21" s="7"/>
      <c r="D21" s="41"/>
      <c r="E21" s="41"/>
      <c r="F21" s="169"/>
      <c r="G21" s="7"/>
      <c r="H21" s="7"/>
      <c r="I21" s="7"/>
    </row>
    <row r="22" spans="1:9" ht="17.25">
      <c r="A22" s="12"/>
      <c r="B22" s="7"/>
      <c r="C22" s="7"/>
      <c r="D22" s="55"/>
      <c r="E22" s="55"/>
      <c r="F22" s="55"/>
      <c r="G22" s="7"/>
      <c r="H22" s="7"/>
      <c r="I22" s="7"/>
    </row>
    <row r="23" spans="1:9" ht="17.25">
      <c r="A23" s="12"/>
      <c r="B23" s="201" t="s">
        <v>76</v>
      </c>
      <c r="C23" s="201"/>
      <c r="D23" s="201"/>
      <c r="E23" s="201"/>
      <c r="F23" s="170"/>
      <c r="G23" s="7"/>
      <c r="H23" s="7"/>
      <c r="I23" s="7"/>
    </row>
    <row r="24" spans="1:9" ht="13.5">
      <c r="A24" s="7"/>
      <c r="B24" s="7"/>
      <c r="C24" s="7"/>
      <c r="D24" s="55"/>
      <c r="E24" s="55"/>
      <c r="F24" s="55"/>
      <c r="G24" s="7"/>
      <c r="H24" s="7"/>
      <c r="I24" s="7"/>
    </row>
    <row r="25" spans="1:9" ht="17.25">
      <c r="A25" s="12"/>
      <c r="B25" s="7"/>
      <c r="C25" s="7"/>
      <c r="D25" s="7"/>
      <c r="E25" s="7"/>
      <c r="F25" s="7"/>
      <c r="G25" s="7"/>
      <c r="H25" s="7"/>
      <c r="I25" s="7"/>
    </row>
    <row r="26" spans="1:9" ht="14.25">
      <c r="A26" s="13"/>
      <c r="B26" s="7"/>
      <c r="C26" s="7"/>
      <c r="D26" s="7"/>
      <c r="E26" s="7"/>
      <c r="F26" s="7"/>
      <c r="G26" s="7"/>
      <c r="H26" s="7"/>
      <c r="I26" s="7"/>
    </row>
    <row r="27" spans="1:9" ht="14.25">
      <c r="A27" s="7"/>
      <c r="B27" s="177" t="s">
        <v>107</v>
      </c>
      <c r="C27" s="177"/>
      <c r="D27" s="177"/>
      <c r="E27" s="177"/>
      <c r="F27" s="164"/>
      <c r="G27" s="7"/>
      <c r="H27" s="7"/>
      <c r="I27" s="7"/>
    </row>
    <row r="28" spans="1:9" ht="14.25">
      <c r="A28" s="15"/>
      <c r="B28" s="7"/>
      <c r="C28" s="7"/>
      <c r="D28" s="7"/>
      <c r="E28" s="7"/>
      <c r="F28" s="7"/>
      <c r="G28" s="7"/>
      <c r="H28" s="7"/>
      <c r="I28" s="7"/>
    </row>
    <row r="29" spans="1:9" ht="18" thickBot="1">
      <c r="A29" s="12"/>
      <c r="B29" s="7"/>
      <c r="C29" s="7"/>
      <c r="D29" s="7"/>
      <c r="E29" s="7"/>
      <c r="F29" s="7"/>
      <c r="G29" s="7"/>
      <c r="H29" s="7"/>
      <c r="I29" s="7"/>
    </row>
    <row r="30" spans="1:9" ht="52.5" customHeight="1">
      <c r="A30" s="186" t="s">
        <v>5</v>
      </c>
      <c r="B30" s="186" t="s">
        <v>6</v>
      </c>
      <c r="C30" s="72" t="s">
        <v>36</v>
      </c>
      <c r="D30" s="186" t="s">
        <v>35</v>
      </c>
      <c r="E30" s="16" t="s">
        <v>27</v>
      </c>
      <c r="F30" s="16" t="s">
        <v>124</v>
      </c>
      <c r="G30" s="17" t="s">
        <v>7</v>
      </c>
      <c r="H30" s="19"/>
      <c r="I30" s="19"/>
    </row>
    <row r="31" spans="1:9" ht="21.75" customHeight="1" thickBot="1">
      <c r="A31" s="187"/>
      <c r="B31" s="187"/>
      <c r="C31" s="73" t="s">
        <v>34</v>
      </c>
      <c r="D31" s="187"/>
      <c r="E31" s="57" t="s">
        <v>34</v>
      </c>
      <c r="F31" s="57"/>
      <c r="G31" s="70" t="s">
        <v>34</v>
      </c>
      <c r="H31" s="19"/>
      <c r="I31" s="19"/>
    </row>
    <row r="32" spans="1:9" ht="20.25" customHeight="1">
      <c r="A32" s="20">
        <v>1</v>
      </c>
      <c r="B32" s="21" t="s">
        <v>8</v>
      </c>
      <c r="C32" s="23">
        <v>121000</v>
      </c>
      <c r="D32" s="22">
        <v>1</v>
      </c>
      <c r="E32" s="23">
        <f t="shared" ref="E32:E37" si="0">SUM(C32*D32)</f>
        <v>121000</v>
      </c>
      <c r="F32" s="23">
        <v>18150</v>
      </c>
      <c r="G32" s="23">
        <f>SUM(C32*4)+(139150*8)</f>
        <v>1597200</v>
      </c>
      <c r="H32" s="19"/>
      <c r="I32" s="19"/>
    </row>
    <row r="33" spans="1:9" ht="20.25" customHeight="1">
      <c r="A33" s="25">
        <v>2</v>
      </c>
      <c r="B33" s="26" t="s">
        <v>78</v>
      </c>
      <c r="C33" s="28">
        <v>104500</v>
      </c>
      <c r="D33" s="27">
        <v>1</v>
      </c>
      <c r="E33" s="23">
        <f t="shared" si="0"/>
        <v>104500</v>
      </c>
      <c r="F33" s="23"/>
      <c r="G33" s="23">
        <f t="shared" ref="G33:G37" si="1">SUM(E33*12)</f>
        <v>1254000</v>
      </c>
      <c r="H33" s="19"/>
      <c r="I33" s="19"/>
    </row>
    <row r="34" spans="1:9" ht="20.25" customHeight="1">
      <c r="A34" s="20">
        <v>3</v>
      </c>
      <c r="B34" s="31" t="s">
        <v>18</v>
      </c>
      <c r="C34" s="33">
        <v>104000</v>
      </c>
      <c r="D34" s="32">
        <v>1</v>
      </c>
      <c r="E34" s="23">
        <f t="shared" si="0"/>
        <v>104000</v>
      </c>
      <c r="F34" s="23"/>
      <c r="G34" s="23">
        <f t="shared" si="1"/>
        <v>1248000</v>
      </c>
      <c r="H34" s="19"/>
      <c r="I34" s="19"/>
    </row>
    <row r="35" spans="1:9" ht="20.25" customHeight="1">
      <c r="A35" s="25">
        <v>4</v>
      </c>
      <c r="B35" s="31" t="s">
        <v>14</v>
      </c>
      <c r="C35" s="33">
        <v>104000</v>
      </c>
      <c r="D35" s="32">
        <v>0.5</v>
      </c>
      <c r="E35" s="23">
        <f t="shared" si="0"/>
        <v>52000</v>
      </c>
      <c r="F35" s="23"/>
      <c r="G35" s="23">
        <f t="shared" si="1"/>
        <v>624000</v>
      </c>
      <c r="H35" s="19"/>
      <c r="I35" s="19"/>
    </row>
    <row r="36" spans="1:9" ht="34.5" customHeight="1">
      <c r="A36" s="20">
        <v>5</v>
      </c>
      <c r="B36" s="31" t="s">
        <v>79</v>
      </c>
      <c r="C36" s="28">
        <v>104500</v>
      </c>
      <c r="D36" s="32">
        <v>1</v>
      </c>
      <c r="E36" s="23">
        <f t="shared" si="0"/>
        <v>104500</v>
      </c>
      <c r="F36" s="23"/>
      <c r="G36" s="23">
        <f t="shared" si="1"/>
        <v>1254000</v>
      </c>
      <c r="H36" s="19"/>
      <c r="I36" s="19"/>
    </row>
    <row r="37" spans="1:9" ht="20.25" customHeight="1" thickBot="1">
      <c r="A37" s="25">
        <v>6</v>
      </c>
      <c r="B37" s="31" t="s">
        <v>21</v>
      </c>
      <c r="C37" s="33">
        <v>104000</v>
      </c>
      <c r="D37" s="32">
        <v>1</v>
      </c>
      <c r="E37" s="23">
        <f t="shared" si="0"/>
        <v>104000</v>
      </c>
      <c r="F37" s="23"/>
      <c r="G37" s="23">
        <f t="shared" si="1"/>
        <v>1248000</v>
      </c>
      <c r="H37" s="19"/>
      <c r="I37" s="19"/>
    </row>
    <row r="38" spans="1:9" ht="18" thickBot="1">
      <c r="A38" s="197" t="s">
        <v>16</v>
      </c>
      <c r="B38" s="198"/>
      <c r="C38" s="84"/>
      <c r="D38" s="84">
        <f>SUM(D32:D37)</f>
        <v>5.5</v>
      </c>
      <c r="E38" s="52">
        <f>SUM(E32:E37)</f>
        <v>590000</v>
      </c>
      <c r="F38" s="52">
        <f>SUM(F32:F37)</f>
        <v>18150</v>
      </c>
      <c r="G38" s="52">
        <f>SUM(G32:G37)</f>
        <v>7225200</v>
      </c>
      <c r="H38" s="19"/>
      <c r="I38" s="19"/>
    </row>
    <row r="39" spans="1:9" ht="16.5">
      <c r="A39" s="46"/>
      <c r="B39" s="46"/>
      <c r="C39" s="46"/>
      <c r="D39" s="46"/>
      <c r="E39" s="40"/>
      <c r="F39" s="40"/>
      <c r="G39" s="19"/>
      <c r="H39" s="19"/>
      <c r="I39" s="19"/>
    </row>
    <row r="40" spans="1:9" ht="17.25">
      <c r="A40" s="11"/>
      <c r="B40" s="7"/>
      <c r="C40" s="7"/>
      <c r="D40" s="7"/>
      <c r="E40" s="7"/>
      <c r="F40" s="7"/>
      <c r="G40" s="7"/>
      <c r="H40" s="7"/>
      <c r="I40" s="7"/>
    </row>
    <row r="41" spans="1:9" ht="21" customHeight="1">
      <c r="A41" s="11"/>
      <c r="B41" s="152"/>
      <c r="C41" s="152"/>
      <c r="D41" s="153"/>
      <c r="E41" s="154"/>
      <c r="F41" s="169"/>
      <c r="G41" s="154"/>
      <c r="H41" s="7"/>
      <c r="I41" s="7"/>
    </row>
    <row r="42" spans="1:9" ht="17.25">
      <c r="A42" s="11"/>
      <c r="B42" s="7"/>
      <c r="C42" s="7"/>
      <c r="D42" s="11"/>
      <c r="E42" s="12"/>
      <c r="F42" s="160"/>
      <c r="G42" s="7"/>
      <c r="H42" s="7"/>
      <c r="I42" s="7"/>
    </row>
    <row r="43" spans="1:9" ht="17.25">
      <c r="A43" s="11"/>
      <c r="B43" s="7"/>
      <c r="C43" s="7"/>
      <c r="D43" s="11"/>
      <c r="E43" s="7"/>
      <c r="F43" s="7"/>
      <c r="G43" s="7"/>
      <c r="H43" s="7"/>
      <c r="I43" s="7"/>
    </row>
    <row r="44" spans="1:9" ht="17.25">
      <c r="A44" s="11"/>
      <c r="B44" s="11"/>
      <c r="C44" s="11"/>
      <c r="D44" s="7"/>
      <c r="E44" s="12"/>
      <c r="F44" s="160"/>
      <c r="G44" s="12"/>
      <c r="H44" s="43"/>
      <c r="I44" s="7"/>
    </row>
    <row r="45" spans="1:9" ht="17.25">
      <c r="A45" s="11"/>
      <c r="B45" s="11"/>
      <c r="C45" s="11"/>
      <c r="D45" s="7"/>
      <c r="E45" s="12"/>
      <c r="F45" s="160"/>
      <c r="G45" s="42"/>
      <c r="H45" s="43"/>
      <c r="I45" s="7"/>
    </row>
    <row r="46" spans="1:9" ht="17.25">
      <c r="A46" s="11"/>
      <c r="B46" s="7"/>
      <c r="C46" s="7"/>
      <c r="D46" s="11"/>
      <c r="E46" s="7"/>
      <c r="F46" s="7"/>
      <c r="G46" s="43"/>
      <c r="H46" s="43"/>
      <c r="I46" s="7"/>
    </row>
    <row r="47" spans="1:9" ht="17.25">
      <c r="A47" s="10"/>
      <c r="B47" s="189"/>
      <c r="C47" s="189"/>
      <c r="D47" s="189"/>
      <c r="E47" s="7"/>
      <c r="F47" s="7"/>
      <c r="G47" s="43"/>
      <c r="H47" s="43"/>
      <c r="I47" s="7"/>
    </row>
    <row r="48" spans="1:9" ht="17.25">
      <c r="A48" s="10"/>
      <c r="B48" s="189"/>
      <c r="C48" s="189"/>
      <c r="D48" s="189"/>
      <c r="E48" s="12"/>
      <c r="F48" s="160"/>
      <c r="G48" s="12"/>
      <c r="H48" s="43"/>
      <c r="I48" s="7"/>
    </row>
    <row r="49" spans="1:9" ht="17.25">
      <c r="A49" s="10"/>
      <c r="B49" s="189"/>
      <c r="C49" s="189"/>
      <c r="D49" s="189"/>
      <c r="E49" s="7"/>
      <c r="F49" s="7"/>
      <c r="G49" s="7"/>
      <c r="H49" s="7"/>
      <c r="I49" s="7"/>
    </row>
    <row r="50" spans="1:9" ht="17.25">
      <c r="A50" s="7"/>
      <c r="B50" s="11"/>
      <c r="C50" s="11"/>
      <c r="D50" s="10"/>
      <c r="E50" s="11"/>
      <c r="F50" s="11"/>
      <c r="G50" s="7"/>
      <c r="H50" s="7"/>
      <c r="I50" s="7"/>
    </row>
    <row r="51" spans="1:9" ht="17.25">
      <c r="A51" s="7"/>
      <c r="B51" s="7"/>
      <c r="C51" s="7"/>
      <c r="D51" s="10"/>
      <c r="E51" s="10"/>
      <c r="F51" s="10"/>
      <c r="G51" s="7"/>
      <c r="H51" s="7"/>
      <c r="I51" s="7"/>
    </row>
    <row r="52" spans="1:9" ht="13.5">
      <c r="A52" s="7"/>
      <c r="B52" s="7"/>
      <c r="C52" s="7"/>
      <c r="D52" s="7"/>
      <c r="E52" s="7"/>
      <c r="F52" s="7"/>
      <c r="G52" s="7"/>
      <c r="H52" s="7"/>
      <c r="I52" s="7"/>
    </row>
  </sheetData>
  <mergeCells count="11">
    <mergeCell ref="B47:D49"/>
    <mergeCell ref="D2:G7"/>
    <mergeCell ref="B23:E23"/>
    <mergeCell ref="B27:E27"/>
    <mergeCell ref="A30:A31"/>
    <mergeCell ref="B30:B31"/>
    <mergeCell ref="B20:G20"/>
    <mergeCell ref="D30:D31"/>
    <mergeCell ref="A38:B38"/>
    <mergeCell ref="C18:E18"/>
    <mergeCell ref="D10:G13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H54"/>
  <sheetViews>
    <sheetView workbookViewId="0">
      <selection activeCell="D2" sqref="D2:G7"/>
    </sheetView>
  </sheetViews>
  <sheetFormatPr defaultRowHeight="12.75"/>
  <cols>
    <col min="1" max="1" width="6.28515625" customWidth="1"/>
    <col min="2" max="2" width="33.7109375" customWidth="1"/>
    <col min="3" max="3" width="17" customWidth="1"/>
    <col min="4" max="4" width="16.5703125" customWidth="1"/>
    <col min="5" max="6" width="18.7109375" customWidth="1"/>
    <col min="7" max="7" width="19.5703125" customWidth="1"/>
  </cols>
  <sheetData>
    <row r="2" spans="1:8" ht="12.75" customHeight="1">
      <c r="D2" s="194" t="s">
        <v>151</v>
      </c>
      <c r="E2" s="194"/>
      <c r="F2" s="194"/>
      <c r="G2" s="194"/>
    </row>
    <row r="3" spans="1:8" ht="12.75" customHeight="1">
      <c r="D3" s="194"/>
      <c r="E3" s="194"/>
      <c r="F3" s="194"/>
      <c r="G3" s="194"/>
    </row>
    <row r="4" spans="1:8" ht="12.75" customHeight="1">
      <c r="D4" s="194"/>
      <c r="E4" s="194"/>
      <c r="F4" s="194"/>
      <c r="G4" s="194"/>
    </row>
    <row r="5" spans="1:8" ht="12.75" customHeight="1">
      <c r="D5" s="194"/>
      <c r="E5" s="194"/>
      <c r="F5" s="194"/>
      <c r="G5" s="194"/>
    </row>
    <row r="6" spans="1:8" ht="12.75" customHeight="1">
      <c r="D6" s="194"/>
      <c r="E6" s="194"/>
      <c r="F6" s="194"/>
      <c r="G6" s="194"/>
    </row>
    <row r="7" spans="1:8" ht="20.25" customHeight="1">
      <c r="D7" s="194"/>
      <c r="E7" s="194"/>
      <c r="F7" s="194"/>
      <c r="G7" s="194"/>
    </row>
    <row r="9" spans="1:8" ht="12.75" customHeight="1">
      <c r="D9" s="119"/>
      <c r="E9" s="119"/>
      <c r="F9" s="119"/>
      <c r="G9" s="119"/>
    </row>
    <row r="10" spans="1:8" ht="12.75" customHeight="1">
      <c r="D10" s="183" t="s">
        <v>150</v>
      </c>
      <c r="E10" s="183"/>
      <c r="F10" s="183"/>
      <c r="G10" s="183"/>
    </row>
    <row r="11" spans="1:8" ht="12.75" customHeight="1">
      <c r="D11" s="183"/>
      <c r="E11" s="183"/>
      <c r="F11" s="183"/>
      <c r="G11" s="183"/>
    </row>
    <row r="12" spans="1:8" ht="12.75" customHeight="1">
      <c r="D12" s="183"/>
      <c r="E12" s="183"/>
      <c r="F12" s="183"/>
      <c r="G12" s="183"/>
    </row>
    <row r="13" spans="1:8" ht="40.5" customHeight="1">
      <c r="D13" s="183"/>
      <c r="E13" s="183"/>
      <c r="F13" s="183"/>
      <c r="G13" s="183"/>
    </row>
    <row r="14" spans="1:8" ht="16.5" customHeight="1">
      <c r="A14" s="7"/>
      <c r="B14" s="7"/>
      <c r="C14" s="7"/>
      <c r="D14" s="119"/>
      <c r="E14" s="119"/>
      <c r="F14" s="119"/>
      <c r="G14" s="119"/>
      <c r="H14" s="7"/>
    </row>
    <row r="15" spans="1:8" ht="16.5" customHeight="1">
      <c r="A15" s="7"/>
      <c r="B15" s="7"/>
      <c r="C15" s="7"/>
      <c r="D15" s="119"/>
      <c r="E15" s="119"/>
      <c r="F15" s="119"/>
      <c r="G15" s="119"/>
      <c r="H15" s="7"/>
    </row>
    <row r="16" spans="1:8" ht="16.5" customHeight="1">
      <c r="A16" s="7"/>
      <c r="B16" s="7"/>
      <c r="C16" s="7"/>
      <c r="D16" s="119"/>
      <c r="E16" s="119"/>
      <c r="F16" s="119"/>
      <c r="G16" s="119"/>
      <c r="H16" s="7"/>
    </row>
    <row r="17" spans="1:8" ht="17.25">
      <c r="A17" s="10"/>
      <c r="B17" s="7"/>
      <c r="C17" s="7"/>
      <c r="D17" s="7"/>
      <c r="E17" s="7"/>
      <c r="F17" s="7"/>
      <c r="G17" s="7"/>
      <c r="H17" s="7"/>
    </row>
    <row r="18" spans="1:8" ht="17.25">
      <c r="A18" s="7"/>
      <c r="B18" s="7"/>
      <c r="C18" s="146"/>
      <c r="D18" s="145" t="s">
        <v>2</v>
      </c>
      <c r="E18" s="145"/>
      <c r="F18" s="160"/>
      <c r="G18" s="41"/>
      <c r="H18" s="7"/>
    </row>
    <row r="19" spans="1:8" ht="17.25">
      <c r="A19" s="12"/>
      <c r="B19" s="7"/>
      <c r="C19" s="7"/>
      <c r="D19" s="7"/>
      <c r="E19" s="7"/>
      <c r="F19" s="7"/>
      <c r="G19" s="7"/>
      <c r="H19" s="7"/>
    </row>
    <row r="20" spans="1:8" ht="17.25">
      <c r="A20" s="7"/>
      <c r="B20" s="171" t="s">
        <v>3</v>
      </c>
      <c r="C20" s="171"/>
      <c r="D20" s="171"/>
      <c r="E20" s="171"/>
      <c r="F20" s="171"/>
      <c r="G20" s="171"/>
      <c r="H20" s="7"/>
    </row>
    <row r="21" spans="1:8" ht="17.25">
      <c r="A21" s="12"/>
      <c r="B21" s="7"/>
      <c r="C21" s="7"/>
      <c r="D21" s="7"/>
      <c r="E21" s="7"/>
      <c r="F21" s="7"/>
      <c r="G21" s="7"/>
      <c r="H21" s="7"/>
    </row>
    <row r="22" spans="1:8" ht="17.25">
      <c r="A22" s="12"/>
      <c r="B22" s="178" t="s">
        <v>80</v>
      </c>
      <c r="C22" s="178"/>
      <c r="D22" s="178"/>
      <c r="E22" s="178"/>
      <c r="F22" s="165"/>
      <c r="G22" s="7"/>
      <c r="H22" s="7"/>
    </row>
    <row r="23" spans="1:8" ht="19.5">
      <c r="A23" s="7"/>
      <c r="B23" s="7"/>
      <c r="C23" s="7"/>
      <c r="D23" s="7"/>
      <c r="E23" s="85"/>
      <c r="F23" s="168"/>
      <c r="G23" s="7"/>
      <c r="H23" s="7"/>
    </row>
    <row r="24" spans="1:8" ht="17.25">
      <c r="A24" s="12"/>
      <c r="B24" s="7"/>
      <c r="C24" s="7"/>
      <c r="D24" s="7"/>
      <c r="E24" s="7"/>
      <c r="F24" s="7"/>
      <c r="G24" s="7"/>
      <c r="H24" s="7"/>
    </row>
    <row r="25" spans="1:8" ht="14.25">
      <c r="A25" s="13"/>
      <c r="B25" s="7"/>
      <c r="C25" s="7"/>
      <c r="D25" s="7"/>
      <c r="E25" s="7"/>
      <c r="F25" s="7"/>
      <c r="G25" s="7"/>
      <c r="H25" s="7"/>
    </row>
    <row r="26" spans="1:8" ht="14.25">
      <c r="A26" s="7"/>
      <c r="B26" s="177" t="s">
        <v>120</v>
      </c>
      <c r="C26" s="177"/>
      <c r="D26" s="177"/>
      <c r="E26" s="177"/>
      <c r="F26" s="164"/>
      <c r="G26" s="7"/>
      <c r="H26" s="7"/>
    </row>
    <row r="27" spans="1:8" ht="14.25">
      <c r="A27" s="15"/>
      <c r="B27" s="7"/>
      <c r="C27" s="7"/>
      <c r="D27" s="7"/>
      <c r="E27" s="43"/>
      <c r="F27" s="43"/>
      <c r="G27" s="7"/>
      <c r="H27" s="7"/>
    </row>
    <row r="28" spans="1:8" ht="18" thickBot="1">
      <c r="A28" s="12"/>
      <c r="B28" s="7"/>
      <c r="C28" s="7"/>
      <c r="D28" s="7"/>
      <c r="E28" s="7"/>
      <c r="F28" s="7"/>
      <c r="G28" s="7"/>
      <c r="H28" s="7"/>
    </row>
    <row r="29" spans="1:8" ht="54" customHeight="1">
      <c r="A29" s="186" t="s">
        <v>5</v>
      </c>
      <c r="B29" s="186" t="s">
        <v>6</v>
      </c>
      <c r="C29" s="72" t="s">
        <v>36</v>
      </c>
      <c r="D29" s="186" t="s">
        <v>35</v>
      </c>
      <c r="E29" s="16" t="s">
        <v>27</v>
      </c>
      <c r="F29" s="16" t="s">
        <v>124</v>
      </c>
      <c r="G29" s="17" t="s">
        <v>7</v>
      </c>
      <c r="H29" s="19"/>
    </row>
    <row r="30" spans="1:8" ht="17.25" thickBot="1">
      <c r="A30" s="187"/>
      <c r="B30" s="187"/>
      <c r="C30" s="73" t="s">
        <v>34</v>
      </c>
      <c r="D30" s="187"/>
      <c r="E30" s="57" t="s">
        <v>34</v>
      </c>
      <c r="F30" s="57"/>
      <c r="G30" s="70" t="s">
        <v>34</v>
      </c>
      <c r="H30" s="19"/>
    </row>
    <row r="31" spans="1:8" ht="18.75" customHeight="1">
      <c r="A31" s="20">
        <v>1</v>
      </c>
      <c r="B31" s="21" t="s">
        <v>8</v>
      </c>
      <c r="C31" s="23">
        <v>131780</v>
      </c>
      <c r="D31" s="22">
        <v>1</v>
      </c>
      <c r="E31" s="23">
        <f>SUM(C31*D31)</f>
        <v>131780</v>
      </c>
      <c r="F31" s="23">
        <v>7370</v>
      </c>
      <c r="G31" s="23">
        <f>SUM(C31*4)+(139150*8)</f>
        <v>1640320</v>
      </c>
      <c r="H31" s="19"/>
    </row>
    <row r="32" spans="1:8" ht="18.75" customHeight="1">
      <c r="A32" s="25">
        <v>2</v>
      </c>
      <c r="B32" s="26" t="s">
        <v>46</v>
      </c>
      <c r="C32" s="28">
        <v>115000</v>
      </c>
      <c r="D32" s="27">
        <v>1</v>
      </c>
      <c r="E32" s="23">
        <f t="shared" ref="E32:E39" si="0">SUM(C32*D32)</f>
        <v>115000</v>
      </c>
      <c r="F32" s="23"/>
      <c r="G32" s="23">
        <f t="shared" ref="G32:G39" si="1">SUM(E32*12)</f>
        <v>1380000</v>
      </c>
      <c r="H32" s="19"/>
    </row>
    <row r="33" spans="1:8" ht="18.75" customHeight="1">
      <c r="A33" s="20">
        <v>3</v>
      </c>
      <c r="B33" s="26" t="s">
        <v>81</v>
      </c>
      <c r="C33" s="28">
        <v>110000</v>
      </c>
      <c r="D33" s="27">
        <v>1</v>
      </c>
      <c r="E33" s="23">
        <f t="shared" si="0"/>
        <v>110000</v>
      </c>
      <c r="F33" s="23"/>
      <c r="G33" s="23">
        <f t="shared" si="1"/>
        <v>1320000</v>
      </c>
      <c r="H33" s="19"/>
    </row>
    <row r="34" spans="1:8" ht="18.75" customHeight="1">
      <c r="A34" s="25">
        <v>4</v>
      </c>
      <c r="B34" s="26" t="s">
        <v>82</v>
      </c>
      <c r="C34" s="28">
        <v>110000</v>
      </c>
      <c r="D34" s="27">
        <v>7</v>
      </c>
      <c r="E34" s="23">
        <f t="shared" si="0"/>
        <v>770000</v>
      </c>
      <c r="F34" s="23"/>
      <c r="G34" s="23">
        <f t="shared" si="1"/>
        <v>9240000</v>
      </c>
      <c r="H34" s="19"/>
    </row>
    <row r="35" spans="1:8" ht="18.75" customHeight="1">
      <c r="A35" s="20">
        <v>5</v>
      </c>
      <c r="B35" s="108" t="s">
        <v>83</v>
      </c>
      <c r="C35" s="28">
        <v>104500</v>
      </c>
      <c r="D35" s="27">
        <v>8</v>
      </c>
      <c r="E35" s="23">
        <f t="shared" si="0"/>
        <v>836000</v>
      </c>
      <c r="F35" s="23"/>
      <c r="G35" s="23">
        <f t="shared" si="1"/>
        <v>10032000</v>
      </c>
      <c r="H35" s="19"/>
    </row>
    <row r="36" spans="1:8" ht="18.75" customHeight="1">
      <c r="A36" s="25">
        <v>6</v>
      </c>
      <c r="B36" s="108" t="s">
        <v>84</v>
      </c>
      <c r="C36" s="28">
        <v>104500</v>
      </c>
      <c r="D36" s="27">
        <v>2</v>
      </c>
      <c r="E36" s="23">
        <f t="shared" si="0"/>
        <v>209000</v>
      </c>
      <c r="F36" s="23"/>
      <c r="G36" s="23">
        <f t="shared" si="1"/>
        <v>2508000</v>
      </c>
      <c r="H36" s="19"/>
    </row>
    <row r="37" spans="1:8" ht="18.75" customHeight="1">
      <c r="A37" s="20">
        <v>7</v>
      </c>
      <c r="B37" s="26" t="s">
        <v>85</v>
      </c>
      <c r="C37" s="28">
        <v>104500</v>
      </c>
      <c r="D37" s="27">
        <v>19</v>
      </c>
      <c r="E37" s="23">
        <f t="shared" si="0"/>
        <v>1985500</v>
      </c>
      <c r="F37" s="23"/>
      <c r="G37" s="23">
        <f t="shared" si="1"/>
        <v>23826000</v>
      </c>
      <c r="H37" s="19"/>
    </row>
    <row r="38" spans="1:8" ht="18.75" customHeight="1">
      <c r="A38" s="25">
        <v>8</v>
      </c>
      <c r="B38" s="26" t="s">
        <v>44</v>
      </c>
      <c r="C38" s="28">
        <v>104500</v>
      </c>
      <c r="D38" s="27">
        <v>2</v>
      </c>
      <c r="E38" s="23">
        <f t="shared" si="0"/>
        <v>209000</v>
      </c>
      <c r="F38" s="23"/>
      <c r="G38" s="23">
        <f t="shared" si="1"/>
        <v>2508000</v>
      </c>
      <c r="H38" s="19"/>
    </row>
    <row r="39" spans="1:8" ht="18.75" customHeight="1" thickBot="1">
      <c r="A39" s="20">
        <v>9</v>
      </c>
      <c r="B39" s="31" t="s">
        <v>14</v>
      </c>
      <c r="C39" s="33">
        <v>104000</v>
      </c>
      <c r="D39" s="32">
        <v>1</v>
      </c>
      <c r="E39" s="23">
        <f t="shared" si="0"/>
        <v>104000</v>
      </c>
      <c r="F39" s="23"/>
      <c r="G39" s="23">
        <f t="shared" si="1"/>
        <v>1248000</v>
      </c>
      <c r="H39" s="19"/>
    </row>
    <row r="40" spans="1:8" ht="18" thickBot="1">
      <c r="A40" s="197" t="s">
        <v>16</v>
      </c>
      <c r="B40" s="198"/>
      <c r="C40" s="84"/>
      <c r="D40" s="84">
        <f>SUM(D31:D39)</f>
        <v>42</v>
      </c>
      <c r="E40" s="53">
        <f>SUM(E31:E39)</f>
        <v>4470280</v>
      </c>
      <c r="F40" s="53">
        <f>SUM(F31:F39)</f>
        <v>7370</v>
      </c>
      <c r="G40" s="53">
        <f>SUM(G31:G39)</f>
        <v>53702320</v>
      </c>
      <c r="H40" s="19"/>
    </row>
    <row r="41" spans="1:8" ht="17.25">
      <c r="A41" s="105"/>
      <c r="B41" s="105"/>
      <c r="C41" s="105"/>
      <c r="D41" s="105"/>
      <c r="E41" s="92"/>
      <c r="F41" s="92"/>
      <c r="G41" s="40"/>
      <c r="H41" s="19"/>
    </row>
    <row r="42" spans="1:8" ht="17.25">
      <c r="A42" s="105"/>
      <c r="B42" s="105"/>
      <c r="C42" s="105"/>
      <c r="D42" s="105"/>
      <c r="E42" s="92"/>
      <c r="F42" s="92"/>
      <c r="G42" s="40"/>
      <c r="H42" s="19"/>
    </row>
    <row r="43" spans="1:8" ht="17.25">
      <c r="A43" s="11"/>
      <c r="B43" s="7"/>
      <c r="C43" s="7"/>
      <c r="D43" s="7"/>
      <c r="E43" s="11"/>
      <c r="F43" s="11"/>
      <c r="G43" s="11"/>
      <c r="H43" s="7"/>
    </row>
    <row r="44" spans="1:8" ht="36.75" customHeight="1">
      <c r="A44" s="11"/>
      <c r="B44" s="152"/>
      <c r="C44" s="152"/>
      <c r="D44" s="153"/>
      <c r="E44" s="154"/>
      <c r="F44" s="169"/>
      <c r="G44" s="154"/>
      <c r="H44" s="7"/>
    </row>
    <row r="45" spans="1:8" ht="17.25">
      <c r="A45" s="11"/>
      <c r="B45" s="7"/>
      <c r="C45" s="7"/>
      <c r="D45" s="11"/>
      <c r="E45" s="7"/>
      <c r="F45" s="7"/>
      <c r="G45" s="7"/>
      <c r="H45" s="7"/>
    </row>
    <row r="46" spans="1:8" ht="17.25">
      <c r="A46" s="11"/>
      <c r="B46" s="7"/>
      <c r="C46" s="7"/>
      <c r="D46" s="11"/>
      <c r="E46" s="7"/>
      <c r="F46" s="7"/>
      <c r="G46" s="7"/>
      <c r="H46" s="7"/>
    </row>
    <row r="47" spans="1:8" ht="17.25">
      <c r="A47" s="11"/>
      <c r="B47" s="11"/>
      <c r="C47" s="11"/>
      <c r="D47" s="7"/>
      <c r="E47" s="7"/>
      <c r="F47" s="7"/>
      <c r="G47" s="12"/>
      <c r="H47" s="42"/>
    </row>
    <row r="48" spans="1:8" ht="17.25">
      <c r="A48" s="11"/>
      <c r="B48" s="11"/>
      <c r="C48" s="11"/>
      <c r="D48" s="7"/>
      <c r="E48" s="7"/>
      <c r="F48" s="7"/>
      <c r="G48" s="12"/>
      <c r="H48" s="42"/>
    </row>
    <row r="49" spans="1:8" ht="17.25">
      <c r="A49" s="11"/>
      <c r="B49" s="7"/>
      <c r="C49" s="7"/>
      <c r="D49" s="11"/>
      <c r="E49" s="7"/>
      <c r="F49" s="7"/>
      <c r="G49" s="7"/>
      <c r="H49" s="43"/>
    </row>
    <row r="50" spans="1:8" ht="8.25" customHeight="1">
      <c r="A50" s="10"/>
      <c r="B50" s="189"/>
      <c r="C50" s="189"/>
      <c r="D50" s="189"/>
      <c r="E50" s="7"/>
      <c r="F50" s="7"/>
      <c r="G50" s="11"/>
      <c r="H50" s="43"/>
    </row>
    <row r="51" spans="1:8" ht="2.25" customHeight="1">
      <c r="A51" s="10"/>
      <c r="B51" s="189"/>
      <c r="C51" s="189"/>
      <c r="D51" s="189"/>
      <c r="E51" s="7"/>
      <c r="F51" s="7"/>
      <c r="G51" s="12"/>
      <c r="H51" s="43"/>
    </row>
    <row r="52" spans="1:8" ht="40.5" customHeight="1">
      <c r="A52" s="10"/>
      <c r="B52" s="189"/>
      <c r="C52" s="189"/>
      <c r="D52" s="189"/>
      <c r="E52" s="7"/>
      <c r="F52" s="7"/>
      <c r="G52" s="11"/>
      <c r="H52" s="7"/>
    </row>
    <row r="53" spans="1:8" ht="17.25">
      <c r="A53" s="7"/>
      <c r="B53" s="7"/>
      <c r="C53" s="7"/>
      <c r="D53" s="10"/>
      <c r="E53" s="11"/>
      <c r="F53" s="11"/>
      <c r="G53" s="7"/>
      <c r="H53" s="7"/>
    </row>
    <row r="54" spans="1:8" ht="17.25">
      <c r="A54" s="7"/>
      <c r="B54" s="7"/>
      <c r="C54" s="7"/>
      <c r="D54" s="10"/>
      <c r="E54" s="7"/>
      <c r="F54" s="7"/>
      <c r="G54" s="7"/>
      <c r="H54" s="7"/>
    </row>
  </sheetData>
  <mergeCells count="10">
    <mergeCell ref="A40:B40"/>
    <mergeCell ref="B50:D52"/>
    <mergeCell ref="D2:G7"/>
    <mergeCell ref="B22:E22"/>
    <mergeCell ref="B26:E26"/>
    <mergeCell ref="A29:A30"/>
    <mergeCell ref="B29:B30"/>
    <mergeCell ref="D29:D30"/>
    <mergeCell ref="B20:G20"/>
    <mergeCell ref="D10:G13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H53"/>
  <sheetViews>
    <sheetView workbookViewId="0">
      <selection activeCell="D10" sqref="D10:G13"/>
    </sheetView>
  </sheetViews>
  <sheetFormatPr defaultRowHeight="12.75"/>
  <cols>
    <col min="1" max="1" width="7" customWidth="1"/>
    <col min="2" max="2" width="28.42578125" customWidth="1"/>
    <col min="3" max="3" width="19.28515625" customWidth="1"/>
    <col min="4" max="4" width="17.5703125" customWidth="1"/>
    <col min="5" max="6" width="18" customWidth="1"/>
    <col min="7" max="7" width="20.140625" customWidth="1"/>
  </cols>
  <sheetData>
    <row r="2" spans="1:8" ht="12.75" customHeight="1">
      <c r="D2" s="194" t="s">
        <v>153</v>
      </c>
      <c r="E2" s="194"/>
      <c r="F2" s="194"/>
      <c r="G2" s="194"/>
    </row>
    <row r="3" spans="1:8" ht="12.75" customHeight="1">
      <c r="D3" s="194"/>
      <c r="E3" s="194"/>
      <c r="F3" s="194"/>
      <c r="G3" s="194"/>
    </row>
    <row r="4" spans="1:8" ht="12.75" customHeight="1">
      <c r="D4" s="194"/>
      <c r="E4" s="194"/>
      <c r="F4" s="194"/>
      <c r="G4" s="194"/>
    </row>
    <row r="5" spans="1:8" ht="12.75" customHeight="1">
      <c r="D5" s="194"/>
      <c r="E5" s="194"/>
      <c r="F5" s="194"/>
      <c r="G5" s="194"/>
    </row>
    <row r="6" spans="1:8" ht="12.75" customHeight="1">
      <c r="D6" s="194"/>
      <c r="E6" s="194"/>
      <c r="F6" s="194"/>
      <c r="G6" s="194"/>
    </row>
    <row r="7" spans="1:8" ht="19.5" customHeight="1">
      <c r="D7" s="194"/>
      <c r="E7" s="194"/>
      <c r="F7" s="194"/>
      <c r="G7" s="194"/>
    </row>
    <row r="10" spans="1:8" ht="12.75" customHeight="1">
      <c r="D10" s="183" t="s">
        <v>152</v>
      </c>
      <c r="E10" s="183"/>
      <c r="F10" s="183"/>
      <c r="G10" s="183"/>
    </row>
    <row r="11" spans="1:8" ht="12.75" customHeight="1">
      <c r="D11" s="183"/>
      <c r="E11" s="183"/>
      <c r="F11" s="183"/>
      <c r="G11" s="183"/>
    </row>
    <row r="12" spans="1:8" ht="12.75" customHeight="1">
      <c r="D12" s="183"/>
      <c r="E12" s="183"/>
      <c r="F12" s="183"/>
      <c r="G12" s="183"/>
    </row>
    <row r="13" spans="1:8" ht="35.25" customHeight="1">
      <c r="D13" s="183"/>
      <c r="E13" s="183"/>
      <c r="F13" s="183"/>
      <c r="G13" s="183"/>
    </row>
    <row r="14" spans="1:8" ht="16.5" customHeight="1">
      <c r="A14" s="7"/>
      <c r="B14" s="7"/>
      <c r="C14" s="7"/>
      <c r="D14" s="119"/>
      <c r="E14" s="119"/>
      <c r="F14" s="119"/>
      <c r="G14" s="119"/>
      <c r="H14" s="7"/>
    </row>
    <row r="15" spans="1:8" ht="16.5" customHeight="1">
      <c r="A15" s="7"/>
      <c r="B15" s="7"/>
      <c r="C15" s="7"/>
      <c r="D15" s="119"/>
      <c r="E15" s="119"/>
      <c r="F15" s="119"/>
      <c r="G15" s="119"/>
      <c r="H15" s="7"/>
    </row>
    <row r="16" spans="1:8" ht="17.25">
      <c r="A16" s="10"/>
      <c r="B16" s="7"/>
      <c r="C16" s="7"/>
      <c r="D16" s="7"/>
      <c r="E16" s="7"/>
      <c r="F16" s="7"/>
      <c r="G16" s="7"/>
      <c r="H16" s="7"/>
    </row>
    <row r="17" spans="1:8" ht="17.25">
      <c r="A17" s="7"/>
      <c r="B17" s="7"/>
      <c r="C17" s="146"/>
      <c r="D17" s="145" t="s">
        <v>2</v>
      </c>
      <c r="E17" s="145"/>
      <c r="F17" s="160"/>
      <c r="G17" s="41"/>
      <c r="H17" s="7"/>
    </row>
    <row r="18" spans="1:8" ht="17.25">
      <c r="A18" s="12"/>
      <c r="B18" s="7"/>
      <c r="C18" s="7"/>
      <c r="D18" s="7"/>
      <c r="E18" s="7"/>
      <c r="F18" s="7"/>
      <c r="G18" s="7"/>
      <c r="H18" s="7"/>
    </row>
    <row r="19" spans="1:8" ht="17.25">
      <c r="A19" s="7"/>
      <c r="B19" s="171" t="s">
        <v>3</v>
      </c>
      <c r="C19" s="171"/>
      <c r="D19" s="171"/>
      <c r="E19" s="171"/>
      <c r="F19" s="171"/>
      <c r="G19" s="171"/>
      <c r="H19" s="7"/>
    </row>
    <row r="20" spans="1:8" ht="17.25">
      <c r="A20" s="12"/>
      <c r="B20" s="7"/>
      <c r="C20" s="7"/>
      <c r="D20" s="7"/>
      <c r="E20" s="7"/>
      <c r="F20" s="7"/>
      <c r="G20" s="7"/>
      <c r="H20" s="7"/>
    </row>
    <row r="21" spans="1:8" ht="17.25">
      <c r="A21" s="12"/>
      <c r="B21" s="178" t="s">
        <v>86</v>
      </c>
      <c r="C21" s="178"/>
      <c r="D21" s="178"/>
      <c r="E21" s="178"/>
      <c r="F21" s="178"/>
      <c r="G21" s="178"/>
      <c r="H21" s="7"/>
    </row>
    <row r="22" spans="1:8" ht="19.5">
      <c r="A22" s="7"/>
      <c r="B22" s="7"/>
      <c r="C22" s="7"/>
      <c r="D22" s="7"/>
      <c r="E22" s="85"/>
      <c r="F22" s="168"/>
      <c r="G22" s="7"/>
      <c r="H22" s="7"/>
    </row>
    <row r="23" spans="1:8" ht="17.25">
      <c r="A23" s="12"/>
      <c r="B23" s="7"/>
      <c r="C23" s="7"/>
      <c r="D23" s="7"/>
      <c r="E23" s="7"/>
      <c r="F23" s="7"/>
      <c r="G23" s="7"/>
      <c r="H23" s="7"/>
    </row>
    <row r="24" spans="1:8" ht="14.25">
      <c r="A24" s="13"/>
      <c r="B24" s="7"/>
      <c r="C24" s="7"/>
      <c r="D24" s="7"/>
      <c r="E24" s="7"/>
      <c r="F24" s="7"/>
      <c r="G24" s="7"/>
      <c r="H24" s="7"/>
    </row>
    <row r="25" spans="1:8" ht="14.25">
      <c r="A25" s="7"/>
      <c r="B25" s="177" t="s">
        <v>77</v>
      </c>
      <c r="C25" s="177"/>
      <c r="D25" s="177"/>
      <c r="E25" s="177"/>
      <c r="F25" s="164"/>
      <c r="G25" s="7"/>
      <c r="H25" s="7"/>
    </row>
    <row r="26" spans="1:8" ht="14.25">
      <c r="A26" s="15"/>
      <c r="B26" s="7"/>
      <c r="C26" s="7"/>
      <c r="D26" s="7"/>
      <c r="E26" s="43"/>
      <c r="F26" s="43"/>
      <c r="G26" s="7"/>
      <c r="H26" s="7"/>
    </row>
    <row r="27" spans="1:8" ht="18" thickBot="1">
      <c r="A27" s="12"/>
      <c r="B27" s="7"/>
      <c r="C27" s="7"/>
      <c r="D27" s="7"/>
      <c r="E27" s="7"/>
      <c r="F27" s="7"/>
      <c r="G27" s="7"/>
      <c r="H27" s="7"/>
    </row>
    <row r="28" spans="1:8" ht="50.25" customHeight="1">
      <c r="A28" s="186" t="s">
        <v>5</v>
      </c>
      <c r="B28" s="186" t="s">
        <v>6</v>
      </c>
      <c r="C28" s="72" t="s">
        <v>36</v>
      </c>
      <c r="D28" s="186" t="s">
        <v>35</v>
      </c>
      <c r="E28" s="16" t="s">
        <v>27</v>
      </c>
      <c r="F28" s="16" t="s">
        <v>124</v>
      </c>
      <c r="G28" s="17" t="s">
        <v>7</v>
      </c>
      <c r="H28" s="19"/>
    </row>
    <row r="29" spans="1:8" ht="19.5" customHeight="1" thickBot="1">
      <c r="A29" s="187"/>
      <c r="B29" s="187"/>
      <c r="C29" s="73" t="s">
        <v>34</v>
      </c>
      <c r="D29" s="187"/>
      <c r="E29" s="57" t="s">
        <v>34</v>
      </c>
      <c r="F29" s="57"/>
      <c r="G29" s="70" t="s">
        <v>34</v>
      </c>
      <c r="H29" s="19"/>
    </row>
    <row r="30" spans="1:8" ht="20.25" customHeight="1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v>18150</v>
      </c>
      <c r="G30" s="23">
        <f>SUM(C30*4)+(139150*8)</f>
        <v>1597200</v>
      </c>
      <c r="H30" s="19"/>
    </row>
    <row r="31" spans="1:8" ht="20.25" customHeight="1">
      <c r="A31" s="25">
        <v>2</v>
      </c>
      <c r="B31" s="26" t="s">
        <v>87</v>
      </c>
      <c r="C31" s="28">
        <v>104500</v>
      </c>
      <c r="D31" s="27">
        <v>1</v>
      </c>
      <c r="E31" s="23">
        <f t="shared" ref="E31:E35" si="0">SUM(C31*D31)</f>
        <v>104500</v>
      </c>
      <c r="F31" s="23"/>
      <c r="G31" s="23">
        <f t="shared" ref="G31:G35" si="1">SUM(E31*12)</f>
        <v>1254000</v>
      </c>
      <c r="H31" s="19"/>
    </row>
    <row r="32" spans="1:8" ht="20.25" customHeight="1">
      <c r="A32" s="20">
        <v>3</v>
      </c>
      <c r="B32" s="26" t="s">
        <v>88</v>
      </c>
      <c r="C32" s="28">
        <v>104500</v>
      </c>
      <c r="D32" s="27">
        <v>1</v>
      </c>
      <c r="E32" s="23">
        <f t="shared" si="0"/>
        <v>104500</v>
      </c>
      <c r="F32" s="23"/>
      <c r="G32" s="23">
        <f t="shared" si="1"/>
        <v>1254000</v>
      </c>
      <c r="H32" s="19"/>
    </row>
    <row r="33" spans="1:8" ht="20.25" customHeight="1">
      <c r="A33" s="25">
        <v>4</v>
      </c>
      <c r="B33" s="26" t="s">
        <v>89</v>
      </c>
      <c r="C33" s="28">
        <v>104500</v>
      </c>
      <c r="D33" s="27">
        <v>2</v>
      </c>
      <c r="E33" s="23">
        <f t="shared" si="0"/>
        <v>209000</v>
      </c>
      <c r="F33" s="23"/>
      <c r="G33" s="23">
        <f t="shared" si="1"/>
        <v>2508000</v>
      </c>
      <c r="H33" s="19"/>
    </row>
    <row r="34" spans="1:8" ht="20.25" customHeight="1">
      <c r="A34" s="20">
        <v>5</v>
      </c>
      <c r="B34" s="26" t="s">
        <v>90</v>
      </c>
      <c r="C34" s="33">
        <v>104000</v>
      </c>
      <c r="D34" s="27">
        <v>2</v>
      </c>
      <c r="E34" s="23">
        <f t="shared" si="0"/>
        <v>208000</v>
      </c>
      <c r="F34" s="23"/>
      <c r="G34" s="23">
        <f t="shared" si="1"/>
        <v>2496000</v>
      </c>
      <c r="H34" s="19"/>
    </row>
    <row r="35" spans="1:8" ht="20.25" customHeight="1" thickBot="1">
      <c r="A35" s="25">
        <v>6</v>
      </c>
      <c r="B35" s="26" t="s">
        <v>14</v>
      </c>
      <c r="C35" s="33">
        <v>104000</v>
      </c>
      <c r="D35" s="27">
        <v>1</v>
      </c>
      <c r="E35" s="23">
        <f t="shared" si="0"/>
        <v>104000</v>
      </c>
      <c r="F35" s="23"/>
      <c r="G35" s="23">
        <f t="shared" si="1"/>
        <v>1248000</v>
      </c>
      <c r="H35" s="19"/>
    </row>
    <row r="36" spans="1:8" ht="18" thickBot="1">
      <c r="A36" s="197" t="s">
        <v>16</v>
      </c>
      <c r="B36" s="198"/>
      <c r="C36" s="51"/>
      <c r="D36" s="109">
        <f>SUM(D30:D35)</f>
        <v>8</v>
      </c>
      <c r="E36" s="91">
        <f>SUM(E30:E35)</f>
        <v>851000</v>
      </c>
      <c r="F36" s="91">
        <f>SUM(F30:F35)</f>
        <v>18150</v>
      </c>
      <c r="G36" s="91">
        <f>SUM(G30:G35)</f>
        <v>10357200</v>
      </c>
      <c r="H36" s="19"/>
    </row>
    <row r="37" spans="1:8" ht="17.25">
      <c r="A37" s="105"/>
      <c r="B37" s="105"/>
      <c r="C37" s="105"/>
      <c r="D37" s="110"/>
      <c r="E37" s="92"/>
      <c r="F37" s="92"/>
      <c r="G37" s="40"/>
      <c r="H37" s="19"/>
    </row>
    <row r="38" spans="1:8" ht="17.25">
      <c r="A38" s="105"/>
      <c r="B38" s="105"/>
      <c r="C38" s="105"/>
      <c r="D38" s="110"/>
      <c r="E38" s="92"/>
      <c r="F38" s="92"/>
      <c r="G38" s="40"/>
      <c r="H38" s="19"/>
    </row>
    <row r="39" spans="1:8" ht="17.25">
      <c r="A39" s="105"/>
      <c r="B39" s="105"/>
      <c r="C39" s="105"/>
      <c r="D39" s="110"/>
      <c r="E39" s="92"/>
      <c r="F39" s="92"/>
      <c r="G39" s="40"/>
      <c r="H39" s="19"/>
    </row>
    <row r="40" spans="1:8" ht="17.25">
      <c r="A40" s="11"/>
      <c r="B40" s="7"/>
      <c r="C40" s="7"/>
      <c r="D40" s="7"/>
      <c r="E40" s="11"/>
      <c r="F40" s="11"/>
      <c r="G40" s="11"/>
      <c r="H40" s="7"/>
    </row>
    <row r="41" spans="1:8" ht="18" customHeight="1">
      <c r="A41" s="11"/>
      <c r="B41" s="149"/>
      <c r="C41" s="149"/>
      <c r="D41" s="150"/>
      <c r="E41" s="151"/>
      <c r="F41" s="169"/>
      <c r="G41" s="151"/>
      <c r="H41" s="7"/>
    </row>
    <row r="42" spans="1:8" ht="17.25">
      <c r="A42" s="11"/>
      <c r="B42" s="7"/>
      <c r="C42" s="7"/>
      <c r="D42" s="11"/>
      <c r="E42" s="7"/>
      <c r="F42" s="7"/>
      <c r="G42" s="7"/>
      <c r="H42" s="7"/>
    </row>
    <row r="43" spans="1:8" ht="17.25">
      <c r="A43" s="11"/>
      <c r="B43" s="7"/>
      <c r="C43" s="7"/>
      <c r="D43" s="11"/>
      <c r="E43" s="7"/>
      <c r="F43" s="7"/>
      <c r="G43" s="7"/>
      <c r="H43" s="7"/>
    </row>
    <row r="44" spans="1:8" ht="17.25">
      <c r="A44" s="11"/>
      <c r="B44" s="11"/>
      <c r="C44" s="11"/>
      <c r="D44" s="7"/>
      <c r="E44" s="7"/>
      <c r="F44" s="7"/>
      <c r="G44" s="12"/>
      <c r="H44" s="42"/>
    </row>
    <row r="45" spans="1:8" ht="17.25">
      <c r="A45" s="11"/>
      <c r="B45" s="11"/>
      <c r="C45" s="11"/>
      <c r="D45" s="7"/>
      <c r="E45" s="7"/>
      <c r="F45" s="7"/>
      <c r="G45" s="12"/>
      <c r="H45" s="42"/>
    </row>
    <row r="46" spans="1:8" ht="17.25">
      <c r="A46" s="10"/>
      <c r="B46" s="189"/>
      <c r="C46" s="189"/>
      <c r="D46" s="189"/>
      <c r="E46" s="7"/>
      <c r="F46" s="7"/>
      <c r="G46" s="11"/>
      <c r="H46" s="43"/>
    </row>
    <row r="47" spans="1:8" ht="17.25">
      <c r="A47" s="10"/>
      <c r="B47" s="189"/>
      <c r="C47" s="189"/>
      <c r="D47" s="189"/>
      <c r="E47" s="7"/>
      <c r="F47" s="7"/>
      <c r="G47" s="12"/>
      <c r="H47" s="43"/>
    </row>
    <row r="48" spans="1:8" ht="17.25">
      <c r="A48" s="10"/>
      <c r="B48" s="189"/>
      <c r="C48" s="189"/>
      <c r="D48" s="189"/>
      <c r="E48" s="7"/>
      <c r="F48" s="7"/>
      <c r="G48" s="11"/>
      <c r="H48" s="7"/>
    </row>
    <row r="49" spans="1:8" ht="17.25">
      <c r="A49" s="7"/>
      <c r="B49" s="11"/>
      <c r="C49" s="11"/>
      <c r="D49" s="10"/>
      <c r="E49" s="10"/>
      <c r="F49" s="10"/>
      <c r="G49" s="7"/>
      <c r="H49" s="7"/>
    </row>
    <row r="50" spans="1:8" ht="17.25">
      <c r="A50" s="7"/>
      <c r="B50" s="7"/>
      <c r="C50" s="7"/>
      <c r="D50" s="10"/>
      <c r="E50" s="11"/>
      <c r="F50" s="11"/>
      <c r="G50" s="7"/>
      <c r="H50" s="7"/>
    </row>
    <row r="53" spans="1:8" ht="17.25">
      <c r="E53" s="10"/>
      <c r="F53" s="10"/>
    </row>
  </sheetData>
  <mergeCells count="10">
    <mergeCell ref="A36:B36"/>
    <mergeCell ref="B46:D48"/>
    <mergeCell ref="D2:G7"/>
    <mergeCell ref="B21:G21"/>
    <mergeCell ref="B25:E25"/>
    <mergeCell ref="A28:A29"/>
    <mergeCell ref="B28:B29"/>
    <mergeCell ref="D28:D29"/>
    <mergeCell ref="B19:G19"/>
    <mergeCell ref="D10:G13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H51"/>
  <sheetViews>
    <sheetView workbookViewId="0">
      <selection activeCell="D10" sqref="D10:G13"/>
    </sheetView>
  </sheetViews>
  <sheetFormatPr defaultRowHeight="12.75"/>
  <cols>
    <col min="1" max="1" width="7.28515625" customWidth="1"/>
    <col min="2" max="2" width="26.85546875" customWidth="1"/>
    <col min="3" max="3" width="18.85546875" customWidth="1"/>
    <col min="4" max="4" width="16" customWidth="1"/>
    <col min="5" max="6" width="17.28515625" customWidth="1"/>
    <col min="7" max="7" width="21.42578125" customWidth="1"/>
  </cols>
  <sheetData>
    <row r="2" spans="1:8" ht="12.75" customHeight="1">
      <c r="D2" s="194" t="s">
        <v>155</v>
      </c>
      <c r="E2" s="194"/>
      <c r="F2" s="194"/>
      <c r="G2" s="194"/>
    </row>
    <row r="3" spans="1:8" ht="12.75" customHeight="1">
      <c r="D3" s="194"/>
      <c r="E3" s="194"/>
      <c r="F3" s="194"/>
      <c r="G3" s="194"/>
    </row>
    <row r="4" spans="1:8" ht="12.75" customHeight="1">
      <c r="D4" s="194"/>
      <c r="E4" s="194"/>
      <c r="F4" s="194"/>
      <c r="G4" s="194"/>
    </row>
    <row r="5" spans="1:8" ht="12.75" customHeight="1">
      <c r="D5" s="194"/>
      <c r="E5" s="194"/>
      <c r="F5" s="194"/>
      <c r="G5" s="194"/>
    </row>
    <row r="6" spans="1:8" ht="21" customHeight="1">
      <c r="D6" s="194"/>
      <c r="E6" s="194"/>
      <c r="F6" s="194"/>
      <c r="G6" s="194"/>
    </row>
    <row r="7" spans="1:8" ht="12.75" customHeight="1">
      <c r="D7" s="194"/>
      <c r="E7" s="194"/>
      <c r="F7" s="194"/>
      <c r="G7" s="194"/>
    </row>
    <row r="9" spans="1:8" ht="12.75" customHeight="1">
      <c r="D9" s="119"/>
      <c r="E9" s="119"/>
      <c r="F9" s="119"/>
      <c r="G9" s="119"/>
    </row>
    <row r="10" spans="1:8" ht="12.75" customHeight="1">
      <c r="D10" s="183" t="s">
        <v>154</v>
      </c>
      <c r="E10" s="183"/>
      <c r="F10" s="183"/>
      <c r="G10" s="183"/>
    </row>
    <row r="11" spans="1:8" ht="12.75" customHeight="1">
      <c r="D11" s="183"/>
      <c r="E11" s="183"/>
      <c r="F11" s="183"/>
      <c r="G11" s="183"/>
    </row>
    <row r="12" spans="1:8" ht="12.75" customHeight="1">
      <c r="D12" s="183"/>
      <c r="E12" s="183"/>
      <c r="F12" s="183"/>
      <c r="G12" s="183"/>
    </row>
    <row r="13" spans="1:8" ht="35.25" customHeight="1">
      <c r="D13" s="183"/>
      <c r="E13" s="183"/>
      <c r="F13" s="183"/>
      <c r="G13" s="183"/>
    </row>
    <row r="14" spans="1:8" ht="16.5" customHeight="1">
      <c r="A14" s="7"/>
      <c r="B14" s="7"/>
      <c r="C14" s="7"/>
      <c r="D14" s="119"/>
      <c r="E14" s="119"/>
      <c r="F14" s="119"/>
      <c r="G14" s="119"/>
      <c r="H14" s="7"/>
    </row>
    <row r="15" spans="1:8" ht="16.5" customHeight="1">
      <c r="A15" s="7"/>
      <c r="B15" s="7"/>
      <c r="C15" s="7"/>
      <c r="D15" s="119"/>
      <c r="E15" s="119"/>
      <c r="F15" s="119"/>
      <c r="G15" s="119"/>
      <c r="H15" s="7"/>
    </row>
    <row r="16" spans="1:8" ht="16.5" customHeight="1">
      <c r="A16" s="7"/>
      <c r="B16" s="7"/>
      <c r="C16" s="7"/>
      <c r="D16" s="119"/>
      <c r="E16" s="119"/>
      <c r="F16" s="119"/>
      <c r="G16" s="119"/>
      <c r="H16" s="7"/>
    </row>
    <row r="17" spans="1:8" ht="17.25">
      <c r="A17" s="10"/>
      <c r="B17" s="7"/>
      <c r="C17" s="7"/>
      <c r="D17" s="7"/>
      <c r="E17" s="7"/>
      <c r="F17" s="7"/>
      <c r="G17" s="7"/>
      <c r="H17" s="7"/>
    </row>
    <row r="18" spans="1:8" ht="17.25">
      <c r="A18" s="7"/>
      <c r="B18" s="7"/>
      <c r="C18" s="7"/>
      <c r="D18" s="41" t="s">
        <v>2</v>
      </c>
      <c r="E18" s="41"/>
      <c r="F18" s="169"/>
      <c r="G18" s="41"/>
      <c r="H18" s="7"/>
    </row>
    <row r="19" spans="1:8" ht="17.25">
      <c r="A19" s="12"/>
      <c r="B19" s="7"/>
      <c r="C19" s="7"/>
      <c r="D19" s="7"/>
      <c r="E19" s="7"/>
      <c r="F19" s="7"/>
      <c r="G19" s="7"/>
      <c r="H19" s="7"/>
    </row>
    <row r="20" spans="1:8" ht="17.25">
      <c r="A20" s="7"/>
      <c r="B20" s="171" t="s">
        <v>3</v>
      </c>
      <c r="C20" s="171"/>
      <c r="D20" s="171"/>
      <c r="E20" s="171"/>
      <c r="F20" s="171"/>
      <c r="G20" s="171"/>
      <c r="H20" s="7"/>
    </row>
    <row r="21" spans="1:8" ht="17.25">
      <c r="A21" s="12"/>
      <c r="B21" s="7"/>
      <c r="C21" s="7"/>
      <c r="D21" s="7"/>
      <c r="E21" s="7"/>
      <c r="F21" s="7"/>
      <c r="G21" s="7"/>
      <c r="H21" s="7"/>
    </row>
    <row r="22" spans="1:8" ht="17.25">
      <c r="A22" s="12"/>
      <c r="B22" s="178" t="s">
        <v>91</v>
      </c>
      <c r="C22" s="178"/>
      <c r="D22" s="178"/>
      <c r="E22" s="178"/>
      <c r="F22" s="165"/>
      <c r="G22" s="7"/>
      <c r="H22" s="7"/>
    </row>
    <row r="23" spans="1:8" ht="19.5">
      <c r="A23" s="7"/>
      <c r="B23" s="7"/>
      <c r="C23" s="7"/>
      <c r="D23" s="7"/>
      <c r="E23" s="85"/>
      <c r="F23" s="168"/>
      <c r="G23" s="7"/>
      <c r="H23" s="7"/>
    </row>
    <row r="24" spans="1:8" ht="17.25">
      <c r="A24" s="12"/>
      <c r="B24" s="7"/>
      <c r="C24" s="7"/>
      <c r="D24" s="7"/>
      <c r="E24" s="7"/>
      <c r="F24" s="7"/>
      <c r="G24" s="7"/>
      <c r="H24" s="7"/>
    </row>
    <row r="25" spans="1:8" ht="14.25">
      <c r="A25" s="13"/>
      <c r="B25" s="7"/>
      <c r="C25" s="7"/>
      <c r="D25" s="7"/>
      <c r="E25" s="7"/>
      <c r="F25" s="7"/>
      <c r="G25" s="7"/>
      <c r="H25" s="7"/>
    </row>
    <row r="26" spans="1:8" ht="14.25">
      <c r="A26" s="7"/>
      <c r="B26" s="177" t="s">
        <v>92</v>
      </c>
      <c r="C26" s="177"/>
      <c r="D26" s="177"/>
      <c r="E26" s="177"/>
      <c r="F26" s="164"/>
      <c r="G26" s="7"/>
      <c r="H26" s="7"/>
    </row>
    <row r="27" spans="1:8" ht="14.25">
      <c r="A27" s="15"/>
      <c r="B27" s="7"/>
      <c r="C27" s="7"/>
      <c r="D27" s="7"/>
      <c r="E27" s="43"/>
      <c r="F27" s="43"/>
      <c r="G27" s="7"/>
      <c r="H27" s="7"/>
    </row>
    <row r="28" spans="1:8" ht="18" thickBot="1">
      <c r="A28" s="12"/>
      <c r="B28" s="7"/>
      <c r="C28" s="7"/>
      <c r="D28" s="7"/>
      <c r="E28" s="7"/>
      <c r="F28" s="7"/>
      <c r="G28" s="7"/>
      <c r="H28" s="7"/>
    </row>
    <row r="29" spans="1:8" ht="54.75" customHeight="1">
      <c r="A29" s="186" t="s">
        <v>5</v>
      </c>
      <c r="B29" s="186" t="s">
        <v>6</v>
      </c>
      <c r="C29" s="72" t="s">
        <v>36</v>
      </c>
      <c r="D29" s="186" t="s">
        <v>35</v>
      </c>
      <c r="E29" s="16" t="s">
        <v>27</v>
      </c>
      <c r="F29" s="16" t="s">
        <v>124</v>
      </c>
      <c r="G29" s="17" t="s">
        <v>7</v>
      </c>
      <c r="H29" s="19"/>
    </row>
    <row r="30" spans="1:8" ht="24.75" customHeight="1" thickBot="1">
      <c r="A30" s="187"/>
      <c r="B30" s="187"/>
      <c r="C30" s="73" t="s">
        <v>34</v>
      </c>
      <c r="D30" s="187"/>
      <c r="E30" s="57" t="s">
        <v>34</v>
      </c>
      <c r="F30" s="57"/>
      <c r="G30" s="70" t="s">
        <v>34</v>
      </c>
      <c r="H30" s="19"/>
    </row>
    <row r="31" spans="1:8" ht="18.75" customHeight="1">
      <c r="A31" s="20">
        <v>1</v>
      </c>
      <c r="B31" s="21" t="s">
        <v>8</v>
      </c>
      <c r="C31" s="23">
        <v>121000</v>
      </c>
      <c r="D31" s="22">
        <v>1</v>
      </c>
      <c r="E31" s="23">
        <f t="shared" ref="E31:E35" si="0">SUM(C31*D31)</f>
        <v>121000</v>
      </c>
      <c r="F31" s="23">
        <v>18150</v>
      </c>
      <c r="G31" s="23">
        <f>SUM(C31*4)+(139150*8)</f>
        <v>1597200</v>
      </c>
      <c r="H31" s="19"/>
    </row>
    <row r="32" spans="1:8" ht="18.75" customHeight="1">
      <c r="A32" s="25">
        <v>2</v>
      </c>
      <c r="B32" s="26" t="s">
        <v>88</v>
      </c>
      <c r="C32" s="28">
        <v>104500</v>
      </c>
      <c r="D32" s="27">
        <v>1</v>
      </c>
      <c r="E32" s="28">
        <f t="shared" si="0"/>
        <v>104500</v>
      </c>
      <c r="F32" s="23"/>
      <c r="G32" s="23">
        <f t="shared" ref="G32:G35" si="1">SUM(E32*12)</f>
        <v>1254000</v>
      </c>
      <c r="H32" s="19"/>
    </row>
    <row r="33" spans="1:8" ht="18.75" customHeight="1">
      <c r="A33" s="20">
        <v>3</v>
      </c>
      <c r="B33" s="26" t="s">
        <v>89</v>
      </c>
      <c r="C33" s="28">
        <v>104500</v>
      </c>
      <c r="D33" s="27">
        <v>2</v>
      </c>
      <c r="E33" s="28">
        <f t="shared" si="0"/>
        <v>209000</v>
      </c>
      <c r="F33" s="23"/>
      <c r="G33" s="23">
        <f t="shared" si="1"/>
        <v>2508000</v>
      </c>
      <c r="H33" s="19"/>
    </row>
    <row r="34" spans="1:8" ht="18.75" customHeight="1">
      <c r="A34" s="25">
        <v>4</v>
      </c>
      <c r="B34" s="26" t="s">
        <v>90</v>
      </c>
      <c r="C34" s="33">
        <v>104000</v>
      </c>
      <c r="D34" s="27">
        <v>1</v>
      </c>
      <c r="E34" s="28">
        <f t="shared" si="0"/>
        <v>104000</v>
      </c>
      <c r="F34" s="23"/>
      <c r="G34" s="23">
        <f t="shared" si="1"/>
        <v>1248000</v>
      </c>
      <c r="H34" s="19"/>
    </row>
    <row r="35" spans="1:8" ht="18.75" customHeight="1" thickBot="1">
      <c r="A35" s="20">
        <v>5</v>
      </c>
      <c r="B35" s="31" t="s">
        <v>14</v>
      </c>
      <c r="C35" s="33">
        <v>104000</v>
      </c>
      <c r="D35" s="32">
        <v>1</v>
      </c>
      <c r="E35" s="28">
        <f t="shared" si="0"/>
        <v>104000</v>
      </c>
      <c r="F35" s="23"/>
      <c r="G35" s="23">
        <f t="shared" si="1"/>
        <v>1248000</v>
      </c>
      <c r="H35" s="19"/>
    </row>
    <row r="36" spans="1:8" ht="18" thickBot="1">
      <c r="A36" s="197" t="s">
        <v>16</v>
      </c>
      <c r="B36" s="198"/>
      <c r="C36" s="111"/>
      <c r="D36" s="51">
        <f>SUM(D31:D35)</f>
        <v>6</v>
      </c>
      <c r="E36" s="53">
        <f>SUM(E31:E35)</f>
        <v>642500</v>
      </c>
      <c r="F36" s="53">
        <f>SUM(F31:F35)</f>
        <v>18150</v>
      </c>
      <c r="G36" s="53">
        <f>SUM(G31:G35)</f>
        <v>7855200</v>
      </c>
      <c r="H36" s="19"/>
    </row>
    <row r="37" spans="1:8" ht="17.25">
      <c r="A37" s="105"/>
      <c r="B37" s="105"/>
      <c r="C37" s="24"/>
      <c r="D37" s="105"/>
      <c r="E37" s="92"/>
      <c r="F37" s="92"/>
      <c r="G37" s="40"/>
      <c r="H37" s="19"/>
    </row>
    <row r="38" spans="1:8" ht="17.25">
      <c r="A38" s="105"/>
      <c r="B38" s="105"/>
      <c r="C38" s="24"/>
      <c r="D38" s="105"/>
      <c r="E38" s="92"/>
      <c r="F38" s="92"/>
      <c r="G38" s="40"/>
      <c r="H38" s="19"/>
    </row>
    <row r="39" spans="1:8" ht="17.25">
      <c r="A39" s="105"/>
      <c r="B39" s="105"/>
      <c r="C39" s="105"/>
      <c r="D39" s="105"/>
      <c r="E39" s="92"/>
      <c r="F39" s="92"/>
      <c r="G39" s="40"/>
      <c r="H39" s="19"/>
    </row>
    <row r="40" spans="1:8" ht="17.25">
      <c r="A40" s="11"/>
      <c r="B40" s="7"/>
      <c r="C40" s="7"/>
      <c r="D40" s="7"/>
      <c r="E40" s="11"/>
      <c r="F40" s="11"/>
      <c r="G40" s="11"/>
      <c r="H40" s="7"/>
    </row>
    <row r="41" spans="1:8" ht="38.25" customHeight="1">
      <c r="A41" s="11"/>
      <c r="B41" s="195"/>
      <c r="C41" s="195"/>
      <c r="D41" s="196"/>
      <c r="E41" s="188"/>
      <c r="F41" s="188"/>
      <c r="G41" s="188"/>
      <c r="H41" s="7"/>
    </row>
    <row r="42" spans="1:8" ht="17.25">
      <c r="A42" s="11"/>
      <c r="B42" s="7"/>
      <c r="C42" s="7"/>
      <c r="D42" s="11"/>
      <c r="E42" s="7"/>
      <c r="F42" s="7"/>
      <c r="G42" s="7"/>
      <c r="H42" s="7"/>
    </row>
    <row r="43" spans="1:8" ht="17.25">
      <c r="A43" s="11"/>
      <c r="B43" s="7"/>
      <c r="C43" s="7"/>
      <c r="D43" s="11"/>
      <c r="E43" s="7"/>
      <c r="F43" s="7"/>
      <c r="G43" s="7"/>
      <c r="H43" s="7"/>
    </row>
    <row r="44" spans="1:8" ht="17.25">
      <c r="A44" s="11"/>
      <c r="B44" s="11"/>
      <c r="C44" s="11"/>
      <c r="D44" s="7"/>
      <c r="E44" s="7"/>
      <c r="F44" s="7"/>
      <c r="G44" s="12"/>
      <c r="H44" s="42"/>
    </row>
    <row r="45" spans="1:8" ht="17.25">
      <c r="A45" s="11"/>
      <c r="B45" s="11"/>
      <c r="C45" s="11"/>
      <c r="D45" s="7"/>
      <c r="E45" s="7"/>
      <c r="F45" s="7"/>
      <c r="G45" s="12"/>
      <c r="H45" s="42"/>
    </row>
    <row r="46" spans="1:8" ht="17.25">
      <c r="A46" s="10"/>
      <c r="B46" s="189"/>
      <c r="C46" s="189"/>
      <c r="D46" s="189"/>
      <c r="E46" s="7"/>
      <c r="F46" s="7"/>
      <c r="G46" s="11"/>
      <c r="H46" s="43"/>
    </row>
    <row r="47" spans="1:8" ht="17.25">
      <c r="A47" s="10"/>
      <c r="B47" s="189"/>
      <c r="C47" s="189"/>
      <c r="D47" s="189"/>
      <c r="E47" s="7"/>
      <c r="F47" s="7"/>
      <c r="G47" s="12"/>
      <c r="H47" s="43"/>
    </row>
    <row r="48" spans="1:8" ht="17.25">
      <c r="A48" s="10"/>
      <c r="B48" s="189"/>
      <c r="C48" s="189"/>
      <c r="D48" s="189"/>
      <c r="E48" s="7"/>
      <c r="F48" s="7"/>
      <c r="G48" s="11"/>
      <c r="H48" s="7"/>
    </row>
    <row r="49" spans="1:8" ht="17.25">
      <c r="A49" s="7"/>
      <c r="B49" s="11"/>
      <c r="C49" s="11"/>
      <c r="D49" s="10"/>
      <c r="E49" s="11"/>
      <c r="F49" s="11"/>
      <c r="G49" s="7"/>
      <c r="H49" s="7"/>
    </row>
    <row r="50" spans="1:8" ht="17.25">
      <c r="A50" s="7"/>
      <c r="B50" s="7"/>
      <c r="C50" s="7"/>
      <c r="D50" s="10"/>
      <c r="E50" s="10"/>
      <c r="F50" s="10"/>
      <c r="G50" s="7"/>
      <c r="H50" s="7"/>
    </row>
    <row r="51" spans="1:8" ht="13.5">
      <c r="A51" s="7"/>
      <c r="B51" s="7"/>
      <c r="C51" s="7"/>
      <c r="D51" s="7"/>
      <c r="E51" s="7"/>
      <c r="F51" s="7"/>
      <c r="G51" s="7"/>
      <c r="H51" s="7"/>
    </row>
  </sheetData>
  <mergeCells count="12">
    <mergeCell ref="B46:D48"/>
    <mergeCell ref="D2:G7"/>
    <mergeCell ref="B22:E22"/>
    <mergeCell ref="B26:E26"/>
    <mergeCell ref="A29:A30"/>
    <mergeCell ref="B29:B30"/>
    <mergeCell ref="D29:D30"/>
    <mergeCell ref="A36:B36"/>
    <mergeCell ref="B41:D41"/>
    <mergeCell ref="E41:G41"/>
    <mergeCell ref="B20:G20"/>
    <mergeCell ref="D10:G13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H52"/>
  <sheetViews>
    <sheetView workbookViewId="0">
      <selection activeCell="D10" sqref="D10:G13"/>
    </sheetView>
  </sheetViews>
  <sheetFormatPr defaultRowHeight="12.75"/>
  <cols>
    <col min="1" max="1" width="7.5703125" customWidth="1"/>
    <col min="2" max="2" width="32.42578125" customWidth="1"/>
    <col min="3" max="3" width="18.28515625" customWidth="1"/>
    <col min="4" max="4" width="15" customWidth="1"/>
    <col min="5" max="6" width="19" customWidth="1"/>
    <col min="7" max="7" width="18.140625" customWidth="1"/>
  </cols>
  <sheetData>
    <row r="2" spans="1:8" ht="12.75" customHeight="1">
      <c r="D2" s="194" t="s">
        <v>157</v>
      </c>
      <c r="E2" s="194"/>
      <c r="F2" s="194"/>
      <c r="G2" s="194"/>
    </row>
    <row r="3" spans="1:8" ht="12.75" customHeight="1">
      <c r="D3" s="194"/>
      <c r="E3" s="194"/>
      <c r="F3" s="194"/>
      <c r="G3" s="194"/>
    </row>
    <row r="4" spans="1:8" ht="12.75" customHeight="1">
      <c r="D4" s="194"/>
      <c r="E4" s="194"/>
      <c r="F4" s="194"/>
      <c r="G4" s="194"/>
    </row>
    <row r="5" spans="1:8" ht="12.75" customHeight="1">
      <c r="D5" s="194"/>
      <c r="E5" s="194"/>
      <c r="F5" s="194"/>
      <c r="G5" s="194"/>
    </row>
    <row r="6" spans="1:8" ht="12.75" customHeight="1">
      <c r="D6" s="194"/>
      <c r="E6" s="194"/>
      <c r="F6" s="194"/>
      <c r="G6" s="194"/>
    </row>
    <row r="7" spans="1:8" ht="20.25" customHeight="1">
      <c r="D7" s="194"/>
      <c r="E7" s="194"/>
      <c r="F7" s="194"/>
      <c r="G7" s="194"/>
    </row>
    <row r="9" spans="1:8" ht="12.75" customHeight="1">
      <c r="D9" s="119"/>
      <c r="E9" s="119"/>
      <c r="F9" s="119"/>
      <c r="G9" s="119"/>
    </row>
    <row r="10" spans="1:8" ht="12.75" customHeight="1">
      <c r="D10" s="183" t="s">
        <v>156</v>
      </c>
      <c r="E10" s="183"/>
      <c r="F10" s="183"/>
      <c r="G10" s="183"/>
    </row>
    <row r="11" spans="1:8" ht="12.75" customHeight="1">
      <c r="D11" s="183"/>
      <c r="E11" s="183"/>
      <c r="F11" s="183"/>
      <c r="G11" s="183"/>
    </row>
    <row r="12" spans="1:8" ht="12.75" customHeight="1">
      <c r="D12" s="183"/>
      <c r="E12" s="183"/>
      <c r="F12" s="183"/>
      <c r="G12" s="183"/>
    </row>
    <row r="13" spans="1:8" ht="34.5" customHeight="1">
      <c r="D13" s="183"/>
      <c r="E13" s="183"/>
      <c r="F13" s="183"/>
      <c r="G13" s="183"/>
    </row>
    <row r="14" spans="1:8" ht="12.75" customHeight="1">
      <c r="D14" s="119"/>
      <c r="E14" s="119"/>
      <c r="F14" s="119"/>
      <c r="G14" s="119"/>
    </row>
    <row r="15" spans="1:8" ht="12.75" customHeight="1">
      <c r="D15" s="119"/>
      <c r="E15" s="119"/>
      <c r="F15" s="119"/>
      <c r="G15" s="119"/>
    </row>
    <row r="16" spans="1:8" ht="16.5" customHeight="1">
      <c r="A16" s="7"/>
      <c r="B16" s="7"/>
      <c r="C16" s="7"/>
      <c r="D16" s="119"/>
      <c r="E16" s="119"/>
      <c r="F16" s="119"/>
      <c r="G16" s="119"/>
      <c r="H16" s="7"/>
    </row>
    <row r="17" spans="1:8" ht="17.25">
      <c r="A17" s="10"/>
      <c r="B17" s="7"/>
      <c r="C17" s="7"/>
      <c r="D17" s="7"/>
      <c r="E17" s="7"/>
      <c r="F17" s="7"/>
      <c r="G17" s="7"/>
      <c r="H17" s="7"/>
    </row>
    <row r="18" spans="1:8" ht="17.25">
      <c r="A18" s="7"/>
      <c r="B18" s="7"/>
      <c r="C18" s="171" t="s">
        <v>2</v>
      </c>
      <c r="D18" s="171"/>
      <c r="E18" s="171"/>
      <c r="F18" s="160"/>
      <c r="G18" s="41"/>
      <c r="H18" s="7"/>
    </row>
    <row r="19" spans="1:8" ht="17.25">
      <c r="A19" s="12"/>
      <c r="B19" s="7"/>
      <c r="C19" s="7"/>
      <c r="D19" s="7"/>
      <c r="E19" s="7"/>
      <c r="F19" s="7"/>
      <c r="G19" s="7"/>
      <c r="H19" s="7"/>
    </row>
    <row r="20" spans="1:8" ht="17.25">
      <c r="A20" s="7"/>
      <c r="B20" s="171" t="s">
        <v>3</v>
      </c>
      <c r="C20" s="171"/>
      <c r="D20" s="171"/>
      <c r="E20" s="171"/>
      <c r="F20" s="171"/>
      <c r="G20" s="171"/>
      <c r="H20" s="7"/>
    </row>
    <row r="21" spans="1:8" ht="17.25">
      <c r="A21" s="12"/>
      <c r="B21" s="7"/>
      <c r="C21" s="7"/>
      <c r="D21" s="7"/>
      <c r="E21" s="7"/>
      <c r="F21" s="7"/>
      <c r="G21" s="7"/>
      <c r="H21" s="7"/>
    </row>
    <row r="22" spans="1:8" ht="17.25">
      <c r="A22" s="12"/>
      <c r="B22" s="178" t="s">
        <v>93</v>
      </c>
      <c r="C22" s="178"/>
      <c r="D22" s="178"/>
      <c r="E22" s="178"/>
      <c r="F22" s="178"/>
      <c r="G22" s="178"/>
      <c r="H22" s="7"/>
    </row>
    <row r="23" spans="1:8" ht="19.5">
      <c r="A23" s="7"/>
      <c r="B23" s="7"/>
      <c r="C23" s="7"/>
      <c r="D23" s="7"/>
      <c r="E23" s="85"/>
      <c r="F23" s="168"/>
      <c r="G23" s="7"/>
      <c r="H23" s="7"/>
    </row>
    <row r="24" spans="1:8" ht="17.25">
      <c r="A24" s="12"/>
      <c r="B24" s="7"/>
      <c r="C24" s="7"/>
      <c r="D24" s="7"/>
      <c r="E24" s="7"/>
      <c r="F24" s="7"/>
      <c r="G24" s="7"/>
      <c r="H24" s="7"/>
    </row>
    <row r="25" spans="1:8" ht="14.25">
      <c r="A25" s="13"/>
      <c r="B25" s="7"/>
      <c r="C25" s="7"/>
      <c r="D25" s="7"/>
      <c r="E25" s="7"/>
      <c r="F25" s="7"/>
      <c r="G25" s="7"/>
      <c r="H25" s="7"/>
    </row>
    <row r="26" spans="1:8" ht="14.25">
      <c r="A26" s="7"/>
      <c r="B26" s="177" t="s">
        <v>94</v>
      </c>
      <c r="C26" s="177"/>
      <c r="D26" s="177"/>
      <c r="E26" s="177"/>
      <c r="F26" s="164"/>
      <c r="G26" s="7"/>
      <c r="H26" s="7"/>
    </row>
    <row r="27" spans="1:8" ht="14.25">
      <c r="A27" s="15"/>
      <c r="B27" s="7"/>
      <c r="C27" s="7"/>
      <c r="D27" s="7"/>
      <c r="E27" s="43"/>
      <c r="F27" s="43"/>
      <c r="G27" s="7"/>
      <c r="H27" s="7"/>
    </row>
    <row r="28" spans="1:8" ht="18" thickBot="1">
      <c r="A28" s="12"/>
      <c r="B28" s="7"/>
      <c r="C28" s="7"/>
      <c r="D28" s="7"/>
      <c r="E28" s="7"/>
      <c r="F28" s="7"/>
      <c r="G28" s="7"/>
      <c r="H28" s="7"/>
    </row>
    <row r="29" spans="1:8" ht="52.5" customHeight="1">
      <c r="A29" s="186" t="s">
        <v>5</v>
      </c>
      <c r="B29" s="186" t="s">
        <v>6</v>
      </c>
      <c r="C29" s="72" t="s">
        <v>36</v>
      </c>
      <c r="D29" s="186" t="s">
        <v>35</v>
      </c>
      <c r="E29" s="16" t="s">
        <v>27</v>
      </c>
      <c r="F29" s="16" t="s">
        <v>124</v>
      </c>
      <c r="G29" s="17" t="s">
        <v>7</v>
      </c>
      <c r="H29" s="19"/>
    </row>
    <row r="30" spans="1:8" ht="23.25" customHeight="1" thickBot="1">
      <c r="A30" s="187"/>
      <c r="B30" s="187"/>
      <c r="C30" s="73" t="s">
        <v>34</v>
      </c>
      <c r="D30" s="187"/>
      <c r="E30" s="57" t="s">
        <v>34</v>
      </c>
      <c r="F30" s="57"/>
      <c r="G30" s="70" t="s">
        <v>34</v>
      </c>
      <c r="H30" s="19"/>
    </row>
    <row r="31" spans="1:8" ht="20.25" customHeight="1">
      <c r="A31" s="20">
        <v>1</v>
      </c>
      <c r="B31" s="21" t="s">
        <v>8</v>
      </c>
      <c r="C31" s="23">
        <v>121000</v>
      </c>
      <c r="D31" s="22">
        <v>1</v>
      </c>
      <c r="E31" s="23">
        <f>SUM(C31*D31)</f>
        <v>121000</v>
      </c>
      <c r="F31" s="23">
        <v>18150</v>
      </c>
      <c r="G31" s="23">
        <f>SUM(C31*4)+(139150*8)</f>
        <v>1597200</v>
      </c>
      <c r="H31" s="19"/>
    </row>
    <row r="32" spans="1:8" ht="20.25" customHeight="1">
      <c r="A32" s="20">
        <v>2</v>
      </c>
      <c r="B32" s="26" t="s">
        <v>87</v>
      </c>
      <c r="C32" s="28">
        <v>104500</v>
      </c>
      <c r="D32" s="27">
        <v>1</v>
      </c>
      <c r="E32" s="23">
        <f t="shared" ref="E32:E36" si="0">SUM(C32*D32)</f>
        <v>104500</v>
      </c>
      <c r="F32" s="23"/>
      <c r="G32" s="23">
        <f t="shared" ref="G32:G36" si="1">SUM(E32*12)</f>
        <v>1254000</v>
      </c>
      <c r="H32" s="19"/>
    </row>
    <row r="33" spans="1:8" ht="20.25" customHeight="1">
      <c r="A33" s="20">
        <v>3</v>
      </c>
      <c r="B33" s="26" t="s">
        <v>113</v>
      </c>
      <c r="C33" s="28">
        <v>104500</v>
      </c>
      <c r="D33" s="27">
        <v>1</v>
      </c>
      <c r="E33" s="23">
        <f t="shared" si="0"/>
        <v>104500</v>
      </c>
      <c r="F33" s="23"/>
      <c r="G33" s="23">
        <f t="shared" si="1"/>
        <v>1254000</v>
      </c>
      <c r="H33" s="19"/>
    </row>
    <row r="34" spans="1:8" ht="20.25" customHeight="1">
      <c r="A34" s="20">
        <v>4</v>
      </c>
      <c r="B34" s="26" t="s">
        <v>88</v>
      </c>
      <c r="C34" s="28">
        <v>104500</v>
      </c>
      <c r="D34" s="27">
        <v>1</v>
      </c>
      <c r="E34" s="23">
        <f t="shared" si="0"/>
        <v>104500</v>
      </c>
      <c r="F34" s="23"/>
      <c r="G34" s="23">
        <f t="shared" si="1"/>
        <v>1254000</v>
      </c>
      <c r="H34" s="19"/>
    </row>
    <row r="35" spans="1:8" ht="20.25" customHeight="1">
      <c r="A35" s="20">
        <v>5</v>
      </c>
      <c r="B35" s="26" t="s">
        <v>95</v>
      </c>
      <c r="C35" s="33">
        <v>104000</v>
      </c>
      <c r="D35" s="27">
        <v>2</v>
      </c>
      <c r="E35" s="23">
        <f t="shared" si="0"/>
        <v>208000</v>
      </c>
      <c r="F35" s="23"/>
      <c r="G35" s="23">
        <f t="shared" si="1"/>
        <v>2496000</v>
      </c>
      <c r="H35" s="19"/>
    </row>
    <row r="36" spans="1:8" ht="20.25" customHeight="1" thickBot="1">
      <c r="A36" s="20">
        <v>6</v>
      </c>
      <c r="B36" s="26" t="s">
        <v>14</v>
      </c>
      <c r="C36" s="33">
        <v>104000</v>
      </c>
      <c r="D36" s="27">
        <v>1</v>
      </c>
      <c r="E36" s="23">
        <f t="shared" si="0"/>
        <v>104000</v>
      </c>
      <c r="F36" s="23"/>
      <c r="G36" s="23">
        <f t="shared" si="1"/>
        <v>1248000</v>
      </c>
      <c r="H36" s="19"/>
    </row>
    <row r="37" spans="1:8" ht="18" thickBot="1">
      <c r="A37" s="197" t="s">
        <v>16</v>
      </c>
      <c r="B37" s="198"/>
      <c r="C37" s="84"/>
      <c r="D37" s="112">
        <f>SUM(D31:D36)</f>
        <v>7</v>
      </c>
      <c r="E37" s="91">
        <f>SUM(E31:E36)</f>
        <v>746500</v>
      </c>
      <c r="F37" s="91">
        <f>SUM(F31:F36)</f>
        <v>18150</v>
      </c>
      <c r="G37" s="91">
        <f>SUM(G31:G36)</f>
        <v>9103200</v>
      </c>
      <c r="H37" s="19"/>
    </row>
    <row r="38" spans="1:8" ht="17.25">
      <c r="A38" s="105"/>
      <c r="B38" s="105"/>
      <c r="C38" s="105"/>
      <c r="D38" s="110"/>
      <c r="E38" s="92"/>
      <c r="F38" s="92"/>
      <c r="G38" s="40"/>
      <c r="H38" s="19"/>
    </row>
    <row r="39" spans="1:8" ht="17.25">
      <c r="A39" s="105"/>
      <c r="B39" s="105"/>
      <c r="C39" s="105"/>
      <c r="D39" s="110"/>
      <c r="E39" s="92"/>
      <c r="F39" s="92"/>
      <c r="G39" s="40"/>
      <c r="H39" s="19"/>
    </row>
    <row r="40" spans="1:8" ht="17.25">
      <c r="A40" s="105"/>
      <c r="B40" s="105"/>
      <c r="C40" s="105"/>
      <c r="D40" s="105"/>
      <c r="E40" s="92"/>
      <c r="F40" s="92"/>
      <c r="G40" s="40"/>
      <c r="H40" s="19"/>
    </row>
    <row r="41" spans="1:8" ht="17.25">
      <c r="A41" s="11"/>
      <c r="B41" s="7"/>
      <c r="C41" s="7"/>
      <c r="D41" s="7"/>
      <c r="E41" s="11"/>
      <c r="F41" s="11"/>
      <c r="G41" s="11"/>
      <c r="H41" s="7"/>
    </row>
    <row r="42" spans="1:8" ht="48" customHeight="1">
      <c r="A42" s="11"/>
      <c r="B42" s="195"/>
      <c r="C42" s="195"/>
      <c r="D42" s="196"/>
      <c r="E42" s="188"/>
      <c r="F42" s="188"/>
      <c r="G42" s="188"/>
      <c r="H42" s="7"/>
    </row>
    <row r="43" spans="1:8" ht="17.25">
      <c r="A43" s="11"/>
      <c r="B43" s="7"/>
      <c r="C43" s="7"/>
      <c r="D43" s="11"/>
      <c r="E43" s="7"/>
      <c r="F43" s="7"/>
      <c r="G43" s="7"/>
      <c r="H43" s="7"/>
    </row>
    <row r="44" spans="1:8" ht="17.25">
      <c r="A44" s="11"/>
      <c r="B44" s="7"/>
      <c r="C44" s="7"/>
      <c r="D44" s="11"/>
      <c r="E44" s="7"/>
      <c r="F44" s="7"/>
      <c r="G44" s="7"/>
      <c r="H44" s="7"/>
    </row>
    <row r="45" spans="1:8" ht="17.25">
      <c r="A45" s="11"/>
      <c r="B45" s="11"/>
      <c r="C45" s="11"/>
      <c r="D45" s="7"/>
      <c r="E45" s="7"/>
      <c r="F45" s="7"/>
      <c r="G45" s="8"/>
      <c r="H45" s="42"/>
    </row>
    <row r="46" spans="1:8" ht="17.25">
      <c r="A46" s="11"/>
      <c r="B46" s="11"/>
      <c r="C46" s="11"/>
      <c r="D46" s="7"/>
      <c r="E46" s="7"/>
      <c r="F46" s="7"/>
      <c r="G46" s="12"/>
      <c r="H46" s="42"/>
    </row>
    <row r="47" spans="1:8" ht="17.25">
      <c r="A47" s="11"/>
      <c r="B47" s="7"/>
      <c r="C47" s="7"/>
      <c r="D47" s="11"/>
      <c r="E47" s="7"/>
      <c r="F47" s="7"/>
      <c r="G47" s="7"/>
      <c r="H47" s="43"/>
    </row>
    <row r="48" spans="1:8" ht="17.25">
      <c r="A48" s="10"/>
      <c r="B48" s="189"/>
      <c r="C48" s="189"/>
      <c r="D48" s="189"/>
      <c r="E48" s="7"/>
      <c r="F48" s="7"/>
      <c r="G48" s="11"/>
      <c r="H48" s="43"/>
    </row>
    <row r="49" spans="1:8" ht="17.25">
      <c r="A49" s="10"/>
      <c r="B49" s="189"/>
      <c r="C49" s="189"/>
      <c r="D49" s="189"/>
      <c r="E49" s="7"/>
      <c r="F49" s="7"/>
      <c r="G49" s="12"/>
      <c r="H49" s="43"/>
    </row>
    <row r="50" spans="1:8" ht="15.75" customHeight="1">
      <c r="A50" s="10"/>
      <c r="B50" s="189"/>
      <c r="C50" s="189"/>
      <c r="D50" s="189"/>
      <c r="E50" s="11"/>
      <c r="F50" s="11"/>
      <c r="G50" s="11"/>
      <c r="H50" s="7"/>
    </row>
    <row r="51" spans="1:8" ht="17.25">
      <c r="A51" s="7"/>
      <c r="B51" s="11"/>
      <c r="C51" s="11"/>
      <c r="D51" s="10"/>
      <c r="E51" s="7"/>
      <c r="F51" s="7"/>
      <c r="G51" s="7"/>
      <c r="H51" s="7"/>
    </row>
    <row r="52" spans="1:8" ht="17.25">
      <c r="A52" s="7"/>
      <c r="B52" s="7"/>
      <c r="C52" s="7"/>
      <c r="D52" s="10"/>
      <c r="E52" s="11"/>
      <c r="F52" s="11"/>
      <c r="G52" s="7"/>
      <c r="H52" s="7"/>
    </row>
  </sheetData>
  <mergeCells count="13">
    <mergeCell ref="B48:D50"/>
    <mergeCell ref="D2:G7"/>
    <mergeCell ref="B22:G22"/>
    <mergeCell ref="B26:E26"/>
    <mergeCell ref="A29:A30"/>
    <mergeCell ref="B29:B30"/>
    <mergeCell ref="D29:D30"/>
    <mergeCell ref="A37:B37"/>
    <mergeCell ref="B42:D42"/>
    <mergeCell ref="E42:G42"/>
    <mergeCell ref="B20:G20"/>
    <mergeCell ref="C18:E18"/>
    <mergeCell ref="D10:G13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J52"/>
  <sheetViews>
    <sheetView workbookViewId="0">
      <selection activeCell="D10" sqref="D10:G13"/>
    </sheetView>
  </sheetViews>
  <sheetFormatPr defaultRowHeight="12.75"/>
  <cols>
    <col min="1" max="1" width="7.42578125" customWidth="1"/>
    <col min="2" max="2" width="26.42578125" customWidth="1"/>
    <col min="3" max="3" width="17.28515625" customWidth="1"/>
    <col min="4" max="4" width="15.5703125" customWidth="1"/>
    <col min="5" max="6" width="20" customWidth="1"/>
    <col min="7" max="7" width="19.140625" customWidth="1"/>
  </cols>
  <sheetData>
    <row r="2" spans="1:10" ht="12.75" customHeight="1">
      <c r="D2" s="194" t="s">
        <v>158</v>
      </c>
      <c r="E2" s="194"/>
      <c r="F2" s="194"/>
      <c r="G2" s="194"/>
    </row>
    <row r="3" spans="1:10" ht="12.75" customHeight="1">
      <c r="D3" s="194"/>
      <c r="E3" s="194"/>
      <c r="F3" s="194"/>
      <c r="G3" s="194"/>
    </row>
    <row r="4" spans="1:10" ht="12.75" customHeight="1">
      <c r="D4" s="194"/>
      <c r="E4" s="194"/>
      <c r="F4" s="194"/>
      <c r="G4" s="194"/>
    </row>
    <row r="5" spans="1:10" ht="12.75" customHeight="1">
      <c r="D5" s="194"/>
      <c r="E5" s="194"/>
      <c r="F5" s="194"/>
      <c r="G5" s="194"/>
    </row>
    <row r="6" spans="1:10" ht="12.75" customHeight="1">
      <c r="D6" s="194"/>
      <c r="E6" s="194"/>
      <c r="F6" s="194"/>
      <c r="G6" s="194"/>
    </row>
    <row r="7" spans="1:10" ht="22.5" customHeight="1">
      <c r="D7" s="194"/>
      <c r="E7" s="194"/>
      <c r="F7" s="194"/>
      <c r="G7" s="194"/>
    </row>
    <row r="10" spans="1:10" ht="12.75" customHeight="1">
      <c r="D10" s="183" t="s">
        <v>159</v>
      </c>
      <c r="E10" s="183"/>
      <c r="F10" s="183"/>
      <c r="G10" s="183"/>
    </row>
    <row r="11" spans="1:10" ht="12.75" customHeight="1">
      <c r="D11" s="183"/>
      <c r="E11" s="183"/>
      <c r="F11" s="183"/>
      <c r="G11" s="183"/>
    </row>
    <row r="12" spans="1:10" ht="12.75" customHeight="1">
      <c r="D12" s="183"/>
      <c r="E12" s="183"/>
      <c r="F12" s="183"/>
      <c r="G12" s="183"/>
    </row>
    <row r="13" spans="1:10" ht="39.75" customHeight="1">
      <c r="D13" s="183"/>
      <c r="E13" s="183"/>
      <c r="F13" s="183"/>
      <c r="G13" s="183"/>
    </row>
    <row r="14" spans="1:10" ht="17.25">
      <c r="A14" s="7"/>
      <c r="B14" s="7"/>
      <c r="C14" s="7"/>
      <c r="D14" s="119"/>
      <c r="E14" s="119"/>
      <c r="F14" s="119"/>
      <c r="G14" s="119"/>
      <c r="H14" s="74"/>
      <c r="I14" s="41"/>
      <c r="J14" s="7"/>
    </row>
    <row r="15" spans="1:10" ht="17.25">
      <c r="A15" s="7"/>
      <c r="B15" s="7"/>
      <c r="C15" s="7"/>
      <c r="D15" s="119"/>
      <c r="E15" s="119"/>
      <c r="F15" s="119"/>
      <c r="G15" s="119"/>
      <c r="H15" s="74"/>
      <c r="I15" s="41"/>
      <c r="J15" s="7"/>
    </row>
    <row r="16" spans="1:10" ht="16.5">
      <c r="A16" s="7"/>
      <c r="B16" s="7"/>
      <c r="C16" s="7"/>
      <c r="D16" s="119"/>
      <c r="E16" s="119"/>
      <c r="F16" s="119"/>
      <c r="G16" s="119"/>
      <c r="H16" s="74"/>
      <c r="I16" s="7"/>
      <c r="J16" s="7"/>
    </row>
    <row r="17" spans="1:10" ht="17.25">
      <c r="A17" s="10"/>
      <c r="B17" s="7"/>
      <c r="C17" s="7"/>
      <c r="D17" s="7"/>
      <c r="E17" s="7"/>
      <c r="F17" s="7"/>
      <c r="G17" s="7"/>
      <c r="H17" s="7"/>
      <c r="I17" s="7"/>
      <c r="J17" s="7"/>
    </row>
    <row r="18" spans="1:10" ht="17.25">
      <c r="A18" s="7"/>
      <c r="B18" s="7"/>
      <c r="C18" s="171" t="s">
        <v>2</v>
      </c>
      <c r="D18" s="171"/>
      <c r="E18" s="171"/>
      <c r="F18" s="160"/>
      <c r="G18" s="41"/>
      <c r="H18" s="7"/>
      <c r="I18" s="7"/>
      <c r="J18" s="7"/>
    </row>
    <row r="19" spans="1:10" ht="17.25">
      <c r="A19" s="12"/>
      <c r="B19" s="7"/>
      <c r="C19" s="7"/>
      <c r="D19" s="7"/>
      <c r="E19" s="7"/>
      <c r="F19" s="7"/>
      <c r="G19" s="7"/>
      <c r="H19" s="7"/>
      <c r="I19" s="7"/>
      <c r="J19" s="7"/>
    </row>
    <row r="20" spans="1:10" ht="17.25">
      <c r="A20" s="7"/>
      <c r="B20" s="171" t="s">
        <v>3</v>
      </c>
      <c r="C20" s="171"/>
      <c r="D20" s="171"/>
      <c r="E20" s="171"/>
      <c r="F20" s="171"/>
      <c r="G20" s="171"/>
      <c r="H20" s="7"/>
      <c r="I20" s="7"/>
      <c r="J20" s="7"/>
    </row>
    <row r="21" spans="1:10" ht="17.25">
      <c r="A21" s="12"/>
      <c r="B21" s="7"/>
      <c r="C21" s="7"/>
      <c r="D21" s="7"/>
      <c r="E21" s="7"/>
      <c r="F21" s="7"/>
      <c r="G21" s="7"/>
      <c r="H21" s="7"/>
      <c r="I21" s="7"/>
      <c r="J21" s="7"/>
    </row>
    <row r="22" spans="1:10" ht="17.25">
      <c r="A22" s="12"/>
      <c r="B22" s="178" t="s">
        <v>96</v>
      </c>
      <c r="C22" s="178"/>
      <c r="D22" s="178"/>
      <c r="E22" s="178"/>
      <c r="F22" s="178"/>
      <c r="G22" s="178"/>
      <c r="H22" s="41"/>
      <c r="I22" s="7"/>
      <c r="J22" s="7"/>
    </row>
    <row r="23" spans="1:10" ht="19.5">
      <c r="A23" s="7"/>
      <c r="B23" s="7"/>
      <c r="C23" s="7"/>
      <c r="D23" s="7"/>
      <c r="E23" s="85"/>
      <c r="F23" s="168"/>
      <c r="G23" s="7"/>
      <c r="H23" s="7"/>
      <c r="I23" s="7"/>
      <c r="J23" s="7"/>
    </row>
    <row r="24" spans="1:10" ht="17.25">
      <c r="A24" s="12"/>
      <c r="B24" s="7"/>
      <c r="C24" s="7"/>
      <c r="D24" s="7"/>
      <c r="E24" s="7"/>
      <c r="F24" s="7"/>
      <c r="G24" s="7"/>
      <c r="H24" s="7"/>
      <c r="I24" s="7"/>
      <c r="J24" s="7"/>
    </row>
    <row r="25" spans="1:10" ht="14.25">
      <c r="A25" s="13"/>
      <c r="B25" s="7"/>
      <c r="C25" s="7"/>
      <c r="D25" s="7"/>
      <c r="E25" s="7"/>
      <c r="F25" s="7"/>
      <c r="G25" s="7"/>
      <c r="H25" s="7"/>
      <c r="I25" s="7"/>
      <c r="J25" s="7"/>
    </row>
    <row r="26" spans="1:10" ht="14.25">
      <c r="A26" s="7"/>
      <c r="B26" s="177" t="s">
        <v>77</v>
      </c>
      <c r="C26" s="177"/>
      <c r="D26" s="177"/>
      <c r="E26" s="177"/>
      <c r="F26" s="164"/>
      <c r="G26" s="7"/>
      <c r="H26" s="7" t="s">
        <v>97</v>
      </c>
      <c r="I26" s="7"/>
      <c r="J26" s="7"/>
    </row>
    <row r="27" spans="1:10" ht="14.25">
      <c r="A27" s="15"/>
      <c r="B27" s="7"/>
      <c r="C27" s="7"/>
      <c r="D27" s="7"/>
      <c r="E27" s="43"/>
      <c r="F27" s="43"/>
      <c r="G27" s="7"/>
      <c r="H27" s="7"/>
      <c r="I27" s="7"/>
      <c r="J27" s="7"/>
    </row>
    <row r="28" spans="1:10" ht="18" thickBot="1">
      <c r="A28" s="12"/>
      <c r="B28" s="7"/>
      <c r="C28" s="7"/>
      <c r="D28" s="7"/>
      <c r="E28" s="7"/>
      <c r="F28" s="7"/>
      <c r="G28" s="7"/>
      <c r="H28" s="7"/>
      <c r="I28" s="7"/>
      <c r="J28" s="7"/>
    </row>
    <row r="29" spans="1:10" ht="56.25" customHeight="1">
      <c r="A29" s="186" t="s">
        <v>5</v>
      </c>
      <c r="B29" s="186" t="s">
        <v>6</v>
      </c>
      <c r="C29" s="72" t="s">
        <v>36</v>
      </c>
      <c r="D29" s="186" t="s">
        <v>35</v>
      </c>
      <c r="E29" s="16" t="s">
        <v>27</v>
      </c>
      <c r="F29" s="16" t="s">
        <v>124</v>
      </c>
      <c r="G29" s="17" t="s">
        <v>7</v>
      </c>
      <c r="H29" s="19"/>
      <c r="I29" s="19"/>
      <c r="J29" s="19"/>
    </row>
    <row r="30" spans="1:10" ht="18.75" customHeight="1" thickBot="1">
      <c r="A30" s="187"/>
      <c r="B30" s="187"/>
      <c r="C30" s="73" t="s">
        <v>34</v>
      </c>
      <c r="D30" s="187"/>
      <c r="E30" s="57" t="s">
        <v>34</v>
      </c>
      <c r="F30" s="57"/>
      <c r="G30" s="70" t="s">
        <v>34</v>
      </c>
      <c r="H30" s="19"/>
      <c r="I30" s="19"/>
      <c r="J30" s="19"/>
    </row>
    <row r="31" spans="1:10" ht="20.25" customHeight="1">
      <c r="A31" s="20">
        <v>1</v>
      </c>
      <c r="B31" s="21" t="s">
        <v>8</v>
      </c>
      <c r="C31" s="23">
        <v>121000</v>
      </c>
      <c r="D31" s="22">
        <v>1</v>
      </c>
      <c r="E31" s="23">
        <f t="shared" ref="E31:E35" si="0">SUM(C31*D31)</f>
        <v>121000</v>
      </c>
      <c r="F31" s="23">
        <v>18150</v>
      </c>
      <c r="G31" s="23">
        <f>SUM(C31*4)+(139150*8)</f>
        <v>1597200</v>
      </c>
      <c r="H31" s="19"/>
      <c r="I31" s="19"/>
      <c r="J31" s="19"/>
    </row>
    <row r="32" spans="1:10" ht="20.25" customHeight="1">
      <c r="A32" s="25">
        <v>2</v>
      </c>
      <c r="B32" s="26" t="s">
        <v>88</v>
      </c>
      <c r="C32" s="28">
        <v>104500</v>
      </c>
      <c r="D32" s="27">
        <v>1</v>
      </c>
      <c r="E32" s="23">
        <f t="shared" si="0"/>
        <v>104500</v>
      </c>
      <c r="F32" s="23"/>
      <c r="G32" s="23">
        <f t="shared" ref="G32:G35" si="1">SUM(E32*12)</f>
        <v>1254000</v>
      </c>
      <c r="H32" s="19"/>
      <c r="I32" s="19"/>
      <c r="J32" s="19"/>
    </row>
    <row r="33" spans="1:10" ht="20.25" customHeight="1">
      <c r="A33" s="20">
        <v>3</v>
      </c>
      <c r="B33" s="26" t="s">
        <v>89</v>
      </c>
      <c r="C33" s="28">
        <v>104500</v>
      </c>
      <c r="D33" s="27">
        <v>2</v>
      </c>
      <c r="E33" s="23">
        <f t="shared" si="0"/>
        <v>209000</v>
      </c>
      <c r="F33" s="23"/>
      <c r="G33" s="23">
        <f t="shared" si="1"/>
        <v>2508000</v>
      </c>
      <c r="H33" s="19"/>
      <c r="I33" s="19"/>
      <c r="J33" s="19"/>
    </row>
    <row r="34" spans="1:10" ht="20.25" customHeight="1">
      <c r="A34" s="25">
        <v>4</v>
      </c>
      <c r="B34" s="26" t="s">
        <v>90</v>
      </c>
      <c r="C34" s="33">
        <v>104000</v>
      </c>
      <c r="D34" s="27">
        <v>2</v>
      </c>
      <c r="E34" s="23">
        <f t="shared" si="0"/>
        <v>208000</v>
      </c>
      <c r="F34" s="23"/>
      <c r="G34" s="23">
        <f t="shared" si="1"/>
        <v>2496000</v>
      </c>
      <c r="H34" s="19"/>
      <c r="I34" s="19"/>
      <c r="J34" s="19"/>
    </row>
    <row r="35" spans="1:10" ht="20.25" customHeight="1" thickBot="1">
      <c r="A35" s="20">
        <v>5</v>
      </c>
      <c r="B35" s="26" t="s">
        <v>14</v>
      </c>
      <c r="C35" s="33">
        <v>104000</v>
      </c>
      <c r="D35" s="27">
        <v>2</v>
      </c>
      <c r="E35" s="23">
        <f t="shared" si="0"/>
        <v>208000</v>
      </c>
      <c r="F35" s="23"/>
      <c r="G35" s="23">
        <f t="shared" si="1"/>
        <v>2496000</v>
      </c>
      <c r="H35" s="19"/>
      <c r="I35" s="19"/>
      <c r="J35" s="19"/>
    </row>
    <row r="36" spans="1:10" ht="20.25" customHeight="1" thickBot="1">
      <c r="A36" s="184" t="s">
        <v>16</v>
      </c>
      <c r="B36" s="185"/>
      <c r="C36" s="83"/>
      <c r="D36" s="83">
        <f>SUM(D31:D35)</f>
        <v>8</v>
      </c>
      <c r="E36" s="71">
        <f>SUM(E31:E35)</f>
        <v>850500</v>
      </c>
      <c r="F36" s="71">
        <f>SUM(F31:F35)</f>
        <v>18150</v>
      </c>
      <c r="G36" s="71">
        <f>SUM(G31:G35)</f>
        <v>10351200</v>
      </c>
      <c r="H36" s="19"/>
      <c r="I36" s="19"/>
      <c r="J36" s="19"/>
    </row>
    <row r="37" spans="1:10" ht="16.5">
      <c r="A37" s="46"/>
      <c r="B37" s="46"/>
      <c r="C37" s="46"/>
      <c r="D37" s="46"/>
      <c r="E37" s="40"/>
      <c r="F37" s="40"/>
      <c r="G37" s="40"/>
      <c r="H37" s="19"/>
      <c r="I37" s="19"/>
      <c r="J37" s="19"/>
    </row>
    <row r="38" spans="1:10" ht="16.5">
      <c r="A38" s="46"/>
      <c r="B38" s="46"/>
      <c r="C38" s="46"/>
      <c r="D38" s="46"/>
      <c r="E38" s="40"/>
      <c r="F38" s="40"/>
      <c r="G38" s="40"/>
      <c r="H38" s="19"/>
      <c r="I38" s="19"/>
      <c r="J38" s="19"/>
    </row>
    <row r="39" spans="1:10" ht="17.25">
      <c r="A39" s="11"/>
      <c r="B39" s="7"/>
      <c r="C39" s="7"/>
      <c r="D39" s="7"/>
      <c r="E39" s="11"/>
      <c r="F39" s="11"/>
      <c r="G39" s="11"/>
      <c r="H39" s="7"/>
      <c r="I39" s="7"/>
      <c r="J39" s="7"/>
    </row>
    <row r="40" spans="1:10" ht="17.25">
      <c r="A40" s="11"/>
      <c r="B40" s="7"/>
      <c r="C40" s="7"/>
      <c r="D40" s="7"/>
      <c r="E40" s="7"/>
      <c r="F40" s="7"/>
      <c r="G40" s="7"/>
      <c r="H40" s="7"/>
      <c r="I40" s="7"/>
      <c r="J40" s="7"/>
    </row>
    <row r="41" spans="1:10" ht="39.75" customHeight="1">
      <c r="A41" s="11"/>
      <c r="B41" s="195"/>
      <c r="C41" s="195"/>
      <c r="D41" s="196"/>
      <c r="E41" s="188"/>
      <c r="F41" s="188"/>
      <c r="G41" s="188"/>
      <c r="H41" s="7"/>
      <c r="I41" s="7"/>
      <c r="J41" s="7"/>
    </row>
    <row r="42" spans="1:10" ht="17.25">
      <c r="A42" s="11"/>
      <c r="B42" s="7"/>
      <c r="C42" s="7"/>
      <c r="D42" s="11"/>
      <c r="E42" s="7"/>
      <c r="F42" s="7"/>
      <c r="G42" s="7"/>
      <c r="H42" s="7"/>
      <c r="I42" s="7"/>
      <c r="J42" s="7"/>
    </row>
    <row r="43" spans="1:10" ht="17.25">
      <c r="A43" s="11"/>
      <c r="B43" s="7"/>
      <c r="C43" s="7"/>
      <c r="D43" s="11"/>
      <c r="E43" s="7"/>
      <c r="F43" s="7"/>
      <c r="G43" s="7"/>
      <c r="H43" s="7"/>
      <c r="I43" s="7"/>
      <c r="J43" s="7"/>
    </row>
    <row r="44" spans="1:10" ht="17.25">
      <c r="A44" s="11"/>
      <c r="B44" s="11"/>
      <c r="C44" s="11"/>
      <c r="D44" s="7"/>
      <c r="E44" s="188"/>
      <c r="F44" s="188"/>
      <c r="G44" s="188"/>
      <c r="H44" s="42"/>
      <c r="I44" s="43"/>
      <c r="J44" s="7"/>
    </row>
    <row r="45" spans="1:10" ht="17.25">
      <c r="A45" s="11"/>
      <c r="B45" s="11"/>
      <c r="C45" s="11"/>
      <c r="D45" s="7"/>
      <c r="E45" s="7"/>
      <c r="F45" s="7"/>
      <c r="G45" s="7"/>
      <c r="H45" s="43"/>
      <c r="I45" s="43"/>
      <c r="J45" s="7"/>
    </row>
    <row r="46" spans="1:10" ht="17.25">
      <c r="A46" s="10"/>
      <c r="B46" s="7"/>
      <c r="C46" s="7"/>
      <c r="D46" s="11"/>
      <c r="E46" s="7"/>
      <c r="F46" s="7"/>
      <c r="G46" s="11"/>
      <c r="H46" s="43"/>
      <c r="I46" s="43"/>
      <c r="J46" s="7"/>
    </row>
    <row r="47" spans="1:10" ht="17.25">
      <c r="A47" s="10"/>
      <c r="B47" s="189"/>
      <c r="C47" s="189"/>
      <c r="D47" s="189"/>
      <c r="E47" s="7"/>
      <c r="F47" s="7"/>
      <c r="G47" s="12"/>
      <c r="H47" s="43"/>
      <c r="I47" s="43"/>
      <c r="J47" s="7"/>
    </row>
    <row r="48" spans="1:10" ht="17.25">
      <c r="A48" s="10"/>
      <c r="B48" s="189"/>
      <c r="C48" s="189"/>
      <c r="D48" s="189"/>
      <c r="E48" s="7"/>
      <c r="F48" s="7"/>
      <c r="G48" s="7"/>
      <c r="H48" s="7"/>
      <c r="I48" s="7"/>
      <c r="J48" s="7"/>
    </row>
    <row r="49" spans="1:10" ht="17.25">
      <c r="A49" s="7"/>
      <c r="B49" s="189"/>
      <c r="C49" s="189"/>
      <c r="D49" s="189"/>
      <c r="E49" s="11"/>
      <c r="F49" s="11"/>
      <c r="G49" s="11"/>
      <c r="H49" s="7"/>
      <c r="I49" s="7"/>
      <c r="J49" s="7"/>
    </row>
    <row r="50" spans="1:10" ht="17.25">
      <c r="A50" s="7"/>
      <c r="B50" s="11"/>
      <c r="C50" s="11"/>
      <c r="D50" s="10"/>
      <c r="E50" s="7"/>
      <c r="F50" s="7"/>
      <c r="G50" s="7"/>
      <c r="H50" s="7"/>
      <c r="I50" s="7"/>
      <c r="J50" s="7"/>
    </row>
    <row r="51" spans="1:10" ht="13.5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 ht="13.5">
      <c r="A52" s="7"/>
      <c r="B52" s="7"/>
      <c r="C52" s="7"/>
      <c r="D52" s="7"/>
      <c r="E52" s="7"/>
      <c r="F52" s="7"/>
      <c r="G52" s="7"/>
      <c r="H52" s="7"/>
      <c r="I52" s="7"/>
      <c r="J52" s="7"/>
    </row>
  </sheetData>
  <mergeCells count="14">
    <mergeCell ref="E44:G44"/>
    <mergeCell ref="B47:D49"/>
    <mergeCell ref="A29:A30"/>
    <mergeCell ref="B29:B30"/>
    <mergeCell ref="D29:D30"/>
    <mergeCell ref="A36:B36"/>
    <mergeCell ref="B41:D41"/>
    <mergeCell ref="D2:G7"/>
    <mergeCell ref="B26:E26"/>
    <mergeCell ref="E41:G41"/>
    <mergeCell ref="B20:G20"/>
    <mergeCell ref="B22:G22"/>
    <mergeCell ref="C18:E18"/>
    <mergeCell ref="D10:G13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2:I58"/>
  <sheetViews>
    <sheetView workbookViewId="0">
      <selection activeCell="D10" sqref="D10:G13"/>
    </sheetView>
  </sheetViews>
  <sheetFormatPr defaultRowHeight="12.75"/>
  <cols>
    <col min="1" max="1" width="7.28515625" customWidth="1"/>
    <col min="2" max="2" width="32" customWidth="1"/>
    <col min="3" max="3" width="19" customWidth="1"/>
    <col min="4" max="4" width="15.28515625" customWidth="1"/>
    <col min="5" max="5" width="20.140625" customWidth="1"/>
    <col min="6" max="6" width="18.42578125" customWidth="1"/>
    <col min="7" max="7" width="17" customWidth="1"/>
  </cols>
  <sheetData>
    <row r="2" spans="1:9" ht="12.75" customHeight="1">
      <c r="D2" s="194" t="s">
        <v>161</v>
      </c>
      <c r="E2" s="194"/>
      <c r="F2" s="194"/>
      <c r="G2" s="194"/>
    </row>
    <row r="3" spans="1:9" ht="12.75" customHeight="1">
      <c r="D3" s="194"/>
      <c r="E3" s="194"/>
      <c r="F3" s="194"/>
      <c r="G3" s="194"/>
    </row>
    <row r="4" spans="1:9" ht="12.75" customHeight="1">
      <c r="D4" s="194"/>
      <c r="E4" s="194"/>
      <c r="F4" s="194"/>
      <c r="G4" s="194"/>
    </row>
    <row r="5" spans="1:9" ht="12.75" customHeight="1">
      <c r="D5" s="194"/>
      <c r="E5" s="194"/>
      <c r="F5" s="194"/>
      <c r="G5" s="194"/>
    </row>
    <row r="6" spans="1:9" ht="12.75" customHeight="1">
      <c r="D6" s="194"/>
      <c r="E6" s="194"/>
      <c r="F6" s="194"/>
      <c r="G6" s="194"/>
    </row>
    <row r="7" spans="1:9" ht="19.5" customHeight="1">
      <c r="D7" s="194"/>
      <c r="E7" s="194"/>
      <c r="F7" s="194"/>
      <c r="G7" s="194"/>
    </row>
    <row r="9" spans="1:9" ht="12.75" customHeight="1">
      <c r="D9" s="119"/>
      <c r="E9" s="119"/>
      <c r="F9" s="119"/>
      <c r="G9" s="119"/>
    </row>
    <row r="10" spans="1:9" ht="12.75" customHeight="1">
      <c r="D10" s="183" t="s">
        <v>160</v>
      </c>
      <c r="E10" s="183"/>
      <c r="F10" s="183"/>
      <c r="G10" s="183"/>
    </row>
    <row r="11" spans="1:9" ht="12.75" customHeight="1">
      <c r="D11" s="183"/>
      <c r="E11" s="183"/>
      <c r="F11" s="183"/>
      <c r="G11" s="183"/>
    </row>
    <row r="12" spans="1:9" ht="12.75" customHeight="1">
      <c r="D12" s="183"/>
      <c r="E12" s="183"/>
      <c r="F12" s="183"/>
      <c r="G12" s="183"/>
    </row>
    <row r="13" spans="1:9" ht="36" customHeight="1">
      <c r="D13" s="183"/>
      <c r="E13" s="183"/>
      <c r="F13" s="183"/>
      <c r="G13" s="183"/>
    </row>
    <row r="14" spans="1:9" ht="17.25">
      <c r="A14" s="7"/>
      <c r="B14" s="7"/>
      <c r="C14" s="7"/>
      <c r="D14" s="119"/>
      <c r="E14" s="119"/>
      <c r="F14" s="119"/>
      <c r="G14" s="119"/>
      <c r="H14" s="58"/>
      <c r="I14" s="7"/>
    </row>
    <row r="15" spans="1:9" ht="17.25">
      <c r="A15" s="7"/>
      <c r="B15" s="7"/>
      <c r="C15" s="7"/>
      <c r="D15" s="119"/>
      <c r="E15" s="119"/>
      <c r="F15" s="119"/>
      <c r="G15" s="119"/>
      <c r="H15" s="58"/>
      <c r="I15" s="7"/>
    </row>
    <row r="16" spans="1:9" ht="17.25">
      <c r="A16" s="10"/>
      <c r="B16" s="7"/>
      <c r="C16" s="7"/>
      <c r="D16" s="7"/>
      <c r="E16" s="7"/>
      <c r="F16" s="7"/>
      <c r="G16" s="7"/>
      <c r="H16" s="7"/>
      <c r="I16" s="7"/>
    </row>
    <row r="17" spans="1:9" ht="17.25">
      <c r="A17" s="10"/>
      <c r="B17" s="7"/>
      <c r="C17" s="146"/>
      <c r="D17" s="145" t="s">
        <v>2</v>
      </c>
      <c r="E17" s="145"/>
      <c r="F17" s="160"/>
      <c r="G17" s="41"/>
      <c r="H17" s="7"/>
      <c r="I17" s="7"/>
    </row>
    <row r="18" spans="1:9" ht="13.5">
      <c r="A18" s="7"/>
      <c r="B18" s="7"/>
      <c r="C18" s="7"/>
      <c r="D18" s="7"/>
      <c r="E18" s="7"/>
      <c r="F18" s="7"/>
      <c r="G18" s="7"/>
      <c r="H18" s="7"/>
      <c r="I18" s="7"/>
    </row>
    <row r="19" spans="1:9" ht="17.25">
      <c r="A19" s="12"/>
      <c r="B19" s="171" t="s">
        <v>3</v>
      </c>
      <c r="C19" s="171"/>
      <c r="D19" s="171"/>
      <c r="E19" s="171"/>
      <c r="F19" s="171"/>
      <c r="G19" s="171"/>
      <c r="H19" s="7"/>
      <c r="I19" s="7"/>
    </row>
    <row r="20" spans="1:9" ht="17.25">
      <c r="A20" s="7"/>
      <c r="B20" s="7"/>
      <c r="C20" s="7"/>
      <c r="D20" s="41"/>
      <c r="E20" s="41"/>
      <c r="F20" s="169"/>
      <c r="G20" s="7"/>
      <c r="H20" s="7"/>
      <c r="I20" s="7"/>
    </row>
    <row r="21" spans="1:9" ht="17.25">
      <c r="A21" s="12"/>
      <c r="B21" s="7"/>
      <c r="C21" s="7"/>
      <c r="D21" s="55"/>
      <c r="E21" s="55"/>
      <c r="F21" s="55"/>
      <c r="G21" s="7"/>
      <c r="H21" s="7"/>
      <c r="I21" s="7"/>
    </row>
    <row r="22" spans="1:9" ht="17.25">
      <c r="A22" s="12"/>
      <c r="B22" s="201" t="s">
        <v>98</v>
      </c>
      <c r="C22" s="201"/>
      <c r="D22" s="201"/>
      <c r="E22" s="201"/>
      <c r="F22" s="201"/>
      <c r="G22" s="201"/>
      <c r="H22" s="7"/>
      <c r="I22" s="7"/>
    </row>
    <row r="23" spans="1:9" ht="17.25">
      <c r="A23" s="7"/>
      <c r="B23" s="201"/>
      <c r="C23" s="201"/>
      <c r="D23" s="201"/>
      <c r="E23" s="201"/>
      <c r="F23" s="201"/>
      <c r="G23" s="201"/>
      <c r="H23" s="7"/>
      <c r="I23" s="7"/>
    </row>
    <row r="24" spans="1:9" ht="17.25">
      <c r="A24" s="12"/>
      <c r="B24" s="7"/>
      <c r="C24" s="7"/>
      <c r="D24" s="7"/>
      <c r="E24" s="7"/>
      <c r="F24" s="7"/>
      <c r="G24" s="7"/>
      <c r="H24" s="7"/>
      <c r="I24" s="7"/>
    </row>
    <row r="25" spans="1:9" ht="14.25">
      <c r="A25" s="7"/>
      <c r="B25" s="177" t="s">
        <v>112</v>
      </c>
      <c r="C25" s="177"/>
      <c r="D25" s="177"/>
      <c r="E25" s="177"/>
      <c r="F25" s="164"/>
      <c r="G25" s="7"/>
      <c r="H25" s="7"/>
      <c r="I25" s="7"/>
    </row>
    <row r="26" spans="1:9" ht="14.25">
      <c r="A26" s="15"/>
      <c r="B26" s="7"/>
      <c r="C26" s="7"/>
      <c r="D26" s="7"/>
      <c r="E26" s="7"/>
      <c r="F26" s="7"/>
      <c r="G26" s="7"/>
      <c r="H26" s="7"/>
      <c r="I26" s="7"/>
    </row>
    <row r="27" spans="1:9" ht="18" thickBot="1">
      <c r="A27" s="12"/>
      <c r="B27" s="7"/>
      <c r="C27" s="7"/>
      <c r="D27" s="7"/>
      <c r="E27" s="7"/>
      <c r="F27" s="7"/>
      <c r="G27" s="7"/>
      <c r="H27" s="7"/>
      <c r="I27" s="7"/>
    </row>
    <row r="28" spans="1:9" ht="57" customHeight="1">
      <c r="A28" s="186" t="s">
        <v>5</v>
      </c>
      <c r="B28" s="186" t="s">
        <v>6</v>
      </c>
      <c r="C28" s="72" t="s">
        <v>36</v>
      </c>
      <c r="D28" s="186" t="s">
        <v>35</v>
      </c>
      <c r="E28" s="16" t="s">
        <v>27</v>
      </c>
      <c r="F28" s="16" t="s">
        <v>124</v>
      </c>
      <c r="G28" s="17" t="s">
        <v>7</v>
      </c>
      <c r="H28" s="19"/>
      <c r="I28" s="19"/>
    </row>
    <row r="29" spans="1:9" ht="21" customHeight="1" thickBot="1">
      <c r="A29" s="187"/>
      <c r="B29" s="187"/>
      <c r="C29" s="73" t="s">
        <v>34</v>
      </c>
      <c r="D29" s="187"/>
      <c r="E29" s="57" t="s">
        <v>34</v>
      </c>
      <c r="F29" s="57"/>
      <c r="G29" s="70" t="s">
        <v>34</v>
      </c>
      <c r="H29" s="19"/>
      <c r="I29" s="19"/>
    </row>
    <row r="30" spans="1:9" ht="21" customHeight="1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v>18150</v>
      </c>
      <c r="G30" s="23">
        <f>SUM(C30*4)+(139150*8)</f>
        <v>1597200</v>
      </c>
      <c r="H30" s="19"/>
      <c r="I30" s="19"/>
    </row>
    <row r="31" spans="1:9" ht="21" customHeight="1">
      <c r="A31" s="20">
        <v>2</v>
      </c>
      <c r="B31" s="21" t="s">
        <v>99</v>
      </c>
      <c r="C31" s="28">
        <v>104500</v>
      </c>
      <c r="D31" s="22">
        <v>1</v>
      </c>
      <c r="E31" s="23">
        <f t="shared" ref="E31:E40" si="0">SUM(C31*D31)</f>
        <v>104500</v>
      </c>
      <c r="F31" s="23"/>
      <c r="G31" s="23">
        <f t="shared" ref="G31:G41" si="1">SUM(E31*12)</f>
        <v>1254000</v>
      </c>
      <c r="H31" s="19"/>
      <c r="I31" s="19"/>
    </row>
    <row r="32" spans="1:9" ht="21" customHeight="1">
      <c r="A32" s="20">
        <v>3</v>
      </c>
      <c r="B32" s="75" t="s">
        <v>102</v>
      </c>
      <c r="C32" s="28">
        <v>110000</v>
      </c>
      <c r="D32" s="22">
        <v>1</v>
      </c>
      <c r="E32" s="23">
        <f t="shared" si="0"/>
        <v>110000</v>
      </c>
      <c r="F32" s="23"/>
      <c r="G32" s="23">
        <f t="shared" si="1"/>
        <v>1320000</v>
      </c>
      <c r="H32" s="19"/>
      <c r="I32" s="19"/>
    </row>
    <row r="33" spans="1:9" ht="21" customHeight="1">
      <c r="A33" s="20">
        <v>4</v>
      </c>
      <c r="B33" s="75" t="s">
        <v>104</v>
      </c>
      <c r="C33" s="28">
        <v>110000</v>
      </c>
      <c r="D33" s="22">
        <v>1</v>
      </c>
      <c r="E33" s="23">
        <f t="shared" si="0"/>
        <v>110000</v>
      </c>
      <c r="F33" s="23"/>
      <c r="G33" s="23">
        <f t="shared" si="1"/>
        <v>1320000</v>
      </c>
      <c r="H33" s="19"/>
      <c r="I33" s="19"/>
    </row>
    <row r="34" spans="1:9" ht="21" customHeight="1">
      <c r="A34" s="20">
        <v>5</v>
      </c>
      <c r="B34" s="26" t="s">
        <v>105</v>
      </c>
      <c r="C34" s="28">
        <v>110000</v>
      </c>
      <c r="D34" s="27">
        <v>1</v>
      </c>
      <c r="E34" s="23">
        <f t="shared" si="0"/>
        <v>110000</v>
      </c>
      <c r="F34" s="23"/>
      <c r="G34" s="23">
        <f t="shared" si="1"/>
        <v>1320000</v>
      </c>
      <c r="H34" s="19"/>
      <c r="I34" s="19"/>
    </row>
    <row r="35" spans="1:9" ht="21" customHeight="1">
      <c r="A35" s="20">
        <v>6</v>
      </c>
      <c r="B35" s="26" t="s">
        <v>100</v>
      </c>
      <c r="C35" s="28">
        <v>104500</v>
      </c>
      <c r="D35" s="27">
        <v>2</v>
      </c>
      <c r="E35" s="23">
        <f t="shared" si="0"/>
        <v>209000</v>
      </c>
      <c r="F35" s="23"/>
      <c r="G35" s="23">
        <f t="shared" si="1"/>
        <v>2508000</v>
      </c>
      <c r="H35" s="19"/>
      <c r="I35" s="19"/>
    </row>
    <row r="36" spans="1:9" ht="21" customHeight="1">
      <c r="A36" s="20">
        <v>7</v>
      </c>
      <c r="B36" s="26" t="s">
        <v>89</v>
      </c>
      <c r="C36" s="28">
        <v>104500</v>
      </c>
      <c r="D36" s="32">
        <v>1</v>
      </c>
      <c r="E36" s="23">
        <f t="shared" si="0"/>
        <v>104500</v>
      </c>
      <c r="F36" s="23"/>
      <c r="G36" s="23">
        <f t="shared" si="1"/>
        <v>1254000</v>
      </c>
      <c r="H36" s="19"/>
      <c r="I36" s="19"/>
    </row>
    <row r="37" spans="1:9" ht="21" customHeight="1">
      <c r="A37" s="20">
        <v>9</v>
      </c>
      <c r="B37" s="31" t="s">
        <v>14</v>
      </c>
      <c r="C37" s="28">
        <v>104000</v>
      </c>
      <c r="D37" s="32">
        <v>1</v>
      </c>
      <c r="E37" s="23">
        <f t="shared" si="0"/>
        <v>104000</v>
      </c>
      <c r="F37" s="23"/>
      <c r="G37" s="23">
        <f t="shared" si="1"/>
        <v>1248000</v>
      </c>
      <c r="H37" s="19"/>
      <c r="I37" s="19"/>
    </row>
    <row r="38" spans="1:9" ht="21" customHeight="1">
      <c r="A38" s="20">
        <v>10</v>
      </c>
      <c r="B38" s="31" t="s">
        <v>101</v>
      </c>
      <c r="C38" s="28">
        <v>104000</v>
      </c>
      <c r="D38" s="27">
        <v>1</v>
      </c>
      <c r="E38" s="23">
        <f t="shared" si="0"/>
        <v>104000</v>
      </c>
      <c r="F38" s="23"/>
      <c r="G38" s="23">
        <f t="shared" si="1"/>
        <v>1248000</v>
      </c>
      <c r="H38" s="19"/>
      <c r="I38" s="19"/>
    </row>
    <row r="39" spans="1:9" ht="21" customHeight="1">
      <c r="A39" s="20">
        <v>11</v>
      </c>
      <c r="B39" s="31" t="s">
        <v>88</v>
      </c>
      <c r="C39" s="28">
        <v>104500</v>
      </c>
      <c r="D39" s="27">
        <v>1</v>
      </c>
      <c r="E39" s="23">
        <f t="shared" si="0"/>
        <v>104500</v>
      </c>
      <c r="F39" s="23"/>
      <c r="G39" s="23">
        <f t="shared" si="1"/>
        <v>1254000</v>
      </c>
      <c r="H39" s="19"/>
      <c r="I39" s="19"/>
    </row>
    <row r="40" spans="1:9" ht="21" customHeight="1">
      <c r="A40" s="20">
        <v>12</v>
      </c>
      <c r="B40" s="75" t="s">
        <v>90</v>
      </c>
      <c r="C40" s="28">
        <v>104000</v>
      </c>
      <c r="D40" s="113">
        <v>4</v>
      </c>
      <c r="E40" s="23">
        <f t="shared" si="0"/>
        <v>416000</v>
      </c>
      <c r="F40" s="23"/>
      <c r="G40" s="23">
        <f t="shared" si="1"/>
        <v>4992000</v>
      </c>
      <c r="H40" s="19"/>
      <c r="I40" s="19"/>
    </row>
    <row r="41" spans="1:9" ht="21" customHeight="1" thickBot="1">
      <c r="A41" s="30"/>
      <c r="B41" s="75" t="s">
        <v>29</v>
      </c>
      <c r="C41" s="31"/>
      <c r="D41" s="114"/>
      <c r="E41" s="23">
        <v>30000</v>
      </c>
      <c r="F41" s="23"/>
      <c r="G41" s="23">
        <f t="shared" si="1"/>
        <v>360000</v>
      </c>
      <c r="H41" s="19"/>
      <c r="I41" s="19"/>
    </row>
    <row r="42" spans="1:9" ht="18" thickBot="1">
      <c r="A42" s="197" t="s">
        <v>16</v>
      </c>
      <c r="B42" s="202"/>
      <c r="C42" s="115"/>
      <c r="D42" s="51">
        <f>SUM(D30:D40)</f>
        <v>15</v>
      </c>
      <c r="E42" s="116">
        <f>SUM(E30:E41)</f>
        <v>1627500</v>
      </c>
      <c r="F42" s="116">
        <f>SUM(F30:F41)</f>
        <v>18150</v>
      </c>
      <c r="G42" s="116">
        <f>SUM(G30:G41)</f>
        <v>19675200</v>
      </c>
      <c r="H42" s="19"/>
      <c r="I42" s="19"/>
    </row>
    <row r="43" spans="1:9" ht="17.25">
      <c r="A43" s="105"/>
      <c r="B43" s="105"/>
      <c r="C43" s="105"/>
      <c r="D43" s="105"/>
      <c r="E43" s="92"/>
      <c r="F43" s="92"/>
      <c r="G43" s="118"/>
      <c r="H43" s="19"/>
      <c r="I43" s="19"/>
    </row>
    <row r="44" spans="1:9" ht="16.5">
      <c r="A44" s="46"/>
      <c r="B44" s="46"/>
      <c r="C44" s="46"/>
      <c r="D44" s="46"/>
      <c r="E44" s="40"/>
      <c r="F44" s="40"/>
      <c r="G44" s="19"/>
      <c r="H44" s="19"/>
      <c r="I44" s="19"/>
    </row>
    <row r="45" spans="1:9" ht="17.25">
      <c r="A45" s="11"/>
      <c r="B45" s="46"/>
      <c r="C45" s="46"/>
      <c r="D45" s="46"/>
      <c r="E45" s="46"/>
      <c r="F45" s="163"/>
      <c r="G45" s="46"/>
      <c r="H45" s="7"/>
      <c r="I45" s="7"/>
    </row>
    <row r="46" spans="1:9" ht="22.5" customHeight="1">
      <c r="A46" s="11"/>
      <c r="B46" s="155"/>
      <c r="C46" s="155"/>
      <c r="D46" s="156"/>
      <c r="E46" s="122"/>
      <c r="F46" s="166"/>
      <c r="G46" s="124"/>
      <c r="H46" s="7"/>
      <c r="I46" s="7"/>
    </row>
    <row r="47" spans="1:9" ht="17.25">
      <c r="A47" s="11"/>
      <c r="B47" s="7"/>
      <c r="C47" s="7"/>
      <c r="D47" s="11"/>
      <c r="E47" s="12"/>
      <c r="F47" s="160"/>
      <c r="G47" s="7"/>
      <c r="H47" s="7"/>
      <c r="I47" s="7"/>
    </row>
    <row r="48" spans="1:9" ht="17.25">
      <c r="A48" s="11"/>
      <c r="B48" s="7"/>
      <c r="C48" s="7"/>
      <c r="D48" s="11"/>
      <c r="E48" s="7"/>
      <c r="F48" s="7"/>
      <c r="G48" s="7"/>
      <c r="H48" s="7"/>
      <c r="I48" s="7"/>
    </row>
    <row r="49" spans="1:9" ht="17.25">
      <c r="A49" s="11"/>
      <c r="B49" s="11"/>
      <c r="C49" s="11"/>
      <c r="D49" s="7"/>
      <c r="E49" s="157"/>
      <c r="F49" s="169"/>
      <c r="G49" s="157"/>
      <c r="H49" s="43"/>
      <c r="I49" s="7"/>
    </row>
    <row r="50" spans="1:9" ht="17.25">
      <c r="A50" s="11"/>
      <c r="B50" s="11"/>
      <c r="C50" s="11"/>
      <c r="D50" s="7"/>
      <c r="E50" s="12"/>
      <c r="F50" s="160"/>
      <c r="G50" s="42"/>
      <c r="H50" s="43"/>
      <c r="I50" s="7"/>
    </row>
    <row r="51" spans="1:9" ht="17.25">
      <c r="A51" s="10"/>
      <c r="B51" s="144"/>
      <c r="C51" s="144"/>
      <c r="D51" s="144"/>
      <c r="E51" s="7"/>
      <c r="F51" s="7"/>
      <c r="G51" s="43"/>
      <c r="H51" s="43"/>
      <c r="I51" s="7"/>
    </row>
    <row r="52" spans="1:9" ht="17.25">
      <c r="A52" s="10"/>
      <c r="B52" s="144"/>
      <c r="C52" s="144"/>
      <c r="D52" s="144"/>
      <c r="E52" s="157"/>
      <c r="F52" s="169"/>
      <c r="G52" s="157"/>
      <c r="H52" s="43"/>
      <c r="I52" s="7"/>
    </row>
    <row r="53" spans="1:9" ht="17.25">
      <c r="A53" s="10"/>
      <c r="B53" s="144"/>
      <c r="C53" s="144"/>
      <c r="D53" s="144"/>
      <c r="E53" s="157"/>
      <c r="F53" s="169"/>
      <c r="G53" s="157"/>
      <c r="H53" s="7"/>
      <c r="I53" s="7"/>
    </row>
    <row r="54" spans="1:9" ht="17.25">
      <c r="A54" s="7"/>
      <c r="B54" s="11"/>
      <c r="C54" s="11"/>
      <c r="D54" s="10"/>
      <c r="E54" s="11"/>
      <c r="F54" s="11"/>
      <c r="G54" s="7"/>
      <c r="H54" s="7"/>
      <c r="I54" s="7"/>
    </row>
    <row r="55" spans="1:9" ht="17.25">
      <c r="A55" s="7"/>
      <c r="B55" s="7"/>
      <c r="C55" s="7"/>
      <c r="D55" s="10"/>
      <c r="E55" s="11"/>
      <c r="F55" s="11"/>
      <c r="G55" s="7"/>
      <c r="H55" s="7"/>
      <c r="I55" s="7"/>
    </row>
    <row r="56" spans="1:9" ht="13.5">
      <c r="A56" s="7"/>
      <c r="B56" s="7"/>
      <c r="C56" s="7"/>
      <c r="D56" s="7"/>
      <c r="E56" s="7"/>
      <c r="F56" s="7"/>
      <c r="G56" s="7"/>
      <c r="H56" s="7"/>
      <c r="I56" s="7"/>
    </row>
    <row r="57" spans="1:9" ht="17.25">
      <c r="A57" s="7"/>
      <c r="B57" s="7"/>
      <c r="C57" s="7"/>
      <c r="D57" s="7"/>
      <c r="E57" s="11"/>
      <c r="F57" s="11"/>
      <c r="G57" s="7"/>
      <c r="H57" s="7"/>
      <c r="I57" s="7"/>
    </row>
    <row r="58" spans="1:9" ht="13.5">
      <c r="A58" s="7"/>
      <c r="B58" s="7"/>
      <c r="C58" s="7"/>
      <c r="D58" s="7"/>
      <c r="E58" s="7"/>
      <c r="F58" s="7"/>
      <c r="G58" s="7"/>
      <c r="H58" s="7"/>
      <c r="I58" s="7"/>
    </row>
  </sheetData>
  <mergeCells count="10">
    <mergeCell ref="A42:B42"/>
    <mergeCell ref="D2:G7"/>
    <mergeCell ref="B25:E25"/>
    <mergeCell ref="A28:A29"/>
    <mergeCell ref="B28:B29"/>
    <mergeCell ref="D28:D29"/>
    <mergeCell ref="B19:G19"/>
    <mergeCell ref="B22:G22"/>
    <mergeCell ref="B23:G23"/>
    <mergeCell ref="D10:G13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2:I50"/>
  <sheetViews>
    <sheetView workbookViewId="0">
      <selection activeCell="B19" sqref="B19:G19"/>
    </sheetView>
  </sheetViews>
  <sheetFormatPr defaultRowHeight="12.75"/>
  <cols>
    <col min="1" max="1" width="7.28515625" customWidth="1"/>
    <col min="2" max="2" width="32" customWidth="1"/>
    <col min="3" max="3" width="19" customWidth="1"/>
    <col min="4" max="4" width="15.28515625" customWidth="1"/>
    <col min="5" max="5" width="20.140625" customWidth="1"/>
    <col min="6" max="6" width="18.5703125" customWidth="1"/>
    <col min="7" max="7" width="17" customWidth="1"/>
  </cols>
  <sheetData>
    <row r="2" spans="1:9" ht="12.75" customHeight="1">
      <c r="D2" s="194" t="s">
        <v>163</v>
      </c>
      <c r="E2" s="194"/>
      <c r="F2" s="194"/>
      <c r="G2" s="194"/>
    </row>
    <row r="3" spans="1:9" ht="12.75" customHeight="1">
      <c r="D3" s="194"/>
      <c r="E3" s="194"/>
      <c r="F3" s="194"/>
      <c r="G3" s="194"/>
    </row>
    <row r="4" spans="1:9" ht="12.75" customHeight="1">
      <c r="D4" s="194"/>
      <c r="E4" s="194"/>
      <c r="F4" s="194"/>
      <c r="G4" s="194"/>
    </row>
    <row r="5" spans="1:9" ht="12.75" customHeight="1">
      <c r="D5" s="194"/>
      <c r="E5" s="194"/>
      <c r="F5" s="194"/>
      <c r="G5" s="194"/>
    </row>
    <row r="6" spans="1:9" ht="12.75" customHeight="1">
      <c r="D6" s="194"/>
      <c r="E6" s="194"/>
      <c r="F6" s="194"/>
      <c r="G6" s="194"/>
    </row>
    <row r="7" spans="1:9" ht="19.5" customHeight="1">
      <c r="D7" s="194"/>
      <c r="E7" s="194"/>
      <c r="F7" s="194"/>
      <c r="G7" s="194"/>
    </row>
    <row r="9" spans="1:9" ht="12.75" customHeight="1">
      <c r="D9" s="183" t="s">
        <v>162</v>
      </c>
      <c r="E9" s="183"/>
      <c r="F9" s="183"/>
      <c r="G9" s="183"/>
    </row>
    <row r="10" spans="1:9" ht="12.75" customHeight="1">
      <c r="D10" s="183"/>
      <c r="E10" s="183"/>
      <c r="F10" s="183"/>
      <c r="G10" s="183"/>
    </row>
    <row r="11" spans="1:9" ht="12.75" customHeight="1">
      <c r="D11" s="183"/>
      <c r="E11" s="183"/>
      <c r="F11" s="183"/>
      <c r="G11" s="183"/>
    </row>
    <row r="12" spans="1:9" ht="36.75" customHeight="1">
      <c r="D12" s="183"/>
      <c r="E12" s="183"/>
      <c r="F12" s="183"/>
      <c r="G12" s="183"/>
    </row>
    <row r="13" spans="1:9" ht="12.75" customHeight="1">
      <c r="D13" s="119"/>
      <c r="E13" s="119"/>
      <c r="F13" s="119"/>
      <c r="G13" s="119"/>
    </row>
    <row r="14" spans="1:9" ht="17.25">
      <c r="A14" s="7"/>
      <c r="B14" s="7"/>
      <c r="C14" s="7"/>
      <c r="D14" s="119"/>
      <c r="E14" s="119"/>
      <c r="F14" s="119"/>
      <c r="G14" s="119"/>
      <c r="H14" s="58"/>
      <c r="I14" s="7"/>
    </row>
    <row r="15" spans="1:9" ht="17.25">
      <c r="A15" s="7"/>
      <c r="B15" s="7"/>
      <c r="C15" s="7"/>
      <c r="D15" s="119"/>
      <c r="E15" s="119"/>
      <c r="F15" s="119"/>
      <c r="G15" s="119"/>
      <c r="H15" s="58"/>
      <c r="I15" s="7"/>
    </row>
    <row r="16" spans="1:9" ht="17.25">
      <c r="A16" s="10"/>
      <c r="B16" s="7"/>
      <c r="C16" s="7"/>
      <c r="D16" s="7"/>
      <c r="E16" s="7"/>
      <c r="F16" s="7"/>
      <c r="G16" s="7"/>
      <c r="H16" s="7"/>
      <c r="I16" s="7"/>
    </row>
    <row r="17" spans="1:9" ht="17.25">
      <c r="A17" s="10"/>
      <c r="B17" s="7"/>
      <c r="C17" s="146"/>
      <c r="D17" s="145" t="s">
        <v>2</v>
      </c>
      <c r="E17" s="145"/>
      <c r="F17" s="160"/>
      <c r="G17" s="142"/>
      <c r="H17" s="7"/>
      <c r="I17" s="7"/>
    </row>
    <row r="18" spans="1:9" ht="13.5">
      <c r="A18" s="7"/>
      <c r="B18" s="7"/>
      <c r="C18" s="7"/>
      <c r="D18" s="7"/>
      <c r="E18" s="7"/>
      <c r="F18" s="7"/>
      <c r="G18" s="7"/>
      <c r="H18" s="7"/>
      <c r="I18" s="7"/>
    </row>
    <row r="19" spans="1:9" ht="17.25">
      <c r="A19" s="140"/>
      <c r="B19" s="171" t="s">
        <v>3</v>
      </c>
      <c r="C19" s="171"/>
      <c r="D19" s="171"/>
      <c r="E19" s="171"/>
      <c r="F19" s="171"/>
      <c r="G19" s="171"/>
      <c r="H19" s="7"/>
      <c r="I19" s="7"/>
    </row>
    <row r="20" spans="1:9" ht="17.25">
      <c r="A20" s="7"/>
      <c r="B20" s="7"/>
      <c r="C20" s="7"/>
      <c r="D20" s="142"/>
      <c r="E20" s="142"/>
      <c r="F20" s="169"/>
      <c r="G20" s="7"/>
      <c r="H20" s="7"/>
      <c r="I20" s="7"/>
    </row>
    <row r="21" spans="1:9" ht="17.25">
      <c r="A21" s="140"/>
      <c r="B21" s="7"/>
      <c r="C21" s="7"/>
      <c r="D21" s="55"/>
      <c r="E21" s="55"/>
      <c r="F21" s="55"/>
      <c r="G21" s="7"/>
      <c r="H21" s="7"/>
      <c r="I21" s="7"/>
    </row>
    <row r="22" spans="1:9" ht="17.25">
      <c r="A22" s="140"/>
      <c r="B22" s="201" t="s">
        <v>115</v>
      </c>
      <c r="C22" s="201"/>
      <c r="D22" s="201"/>
      <c r="E22" s="201"/>
      <c r="F22" s="201"/>
      <c r="G22" s="201"/>
      <c r="H22" s="7"/>
      <c r="I22" s="7"/>
    </row>
    <row r="23" spans="1:9" ht="13.5">
      <c r="A23" s="7"/>
      <c r="B23" s="7"/>
      <c r="C23" s="7"/>
      <c r="D23" s="55"/>
      <c r="E23" s="55"/>
      <c r="F23" s="55"/>
      <c r="G23" s="7"/>
      <c r="H23" s="7"/>
      <c r="I23" s="7"/>
    </row>
    <row r="24" spans="1:9" ht="17.25">
      <c r="A24" s="140"/>
      <c r="B24" s="7"/>
      <c r="C24" s="7"/>
      <c r="D24" s="7"/>
      <c r="E24" s="7"/>
      <c r="F24" s="7"/>
      <c r="G24" s="7"/>
      <c r="H24" s="7"/>
      <c r="I24" s="7"/>
    </row>
    <row r="25" spans="1:9" ht="14.25">
      <c r="A25" s="7"/>
      <c r="B25" s="177" t="s">
        <v>123</v>
      </c>
      <c r="C25" s="177"/>
      <c r="D25" s="177"/>
      <c r="E25" s="177"/>
      <c r="F25" s="164"/>
      <c r="G25" s="7"/>
      <c r="H25" s="7"/>
      <c r="I25" s="7"/>
    </row>
    <row r="26" spans="1:9" ht="14.25">
      <c r="A26" s="15"/>
      <c r="B26" s="7"/>
      <c r="C26" s="7"/>
      <c r="D26" s="7"/>
      <c r="E26" s="7"/>
      <c r="F26" s="7"/>
      <c r="G26" s="7"/>
      <c r="H26" s="7"/>
      <c r="I26" s="7"/>
    </row>
    <row r="27" spans="1:9" ht="18" thickBot="1">
      <c r="A27" s="140"/>
      <c r="B27" s="7"/>
      <c r="C27" s="7"/>
      <c r="D27" s="7"/>
      <c r="E27" s="7"/>
      <c r="F27" s="7"/>
      <c r="G27" s="7"/>
      <c r="H27" s="7"/>
      <c r="I27" s="7"/>
    </row>
    <row r="28" spans="1:9" ht="57" customHeight="1">
      <c r="A28" s="186" t="s">
        <v>5</v>
      </c>
      <c r="B28" s="186" t="s">
        <v>6</v>
      </c>
      <c r="C28" s="137" t="s">
        <v>36</v>
      </c>
      <c r="D28" s="186" t="s">
        <v>35</v>
      </c>
      <c r="E28" s="16" t="s">
        <v>27</v>
      </c>
      <c r="F28" s="16" t="s">
        <v>124</v>
      </c>
      <c r="G28" s="17" t="s">
        <v>7</v>
      </c>
      <c r="H28" s="19"/>
      <c r="I28" s="19"/>
    </row>
    <row r="29" spans="1:9" ht="21" customHeight="1" thickBot="1">
      <c r="A29" s="187"/>
      <c r="B29" s="187"/>
      <c r="C29" s="138" t="s">
        <v>34</v>
      </c>
      <c r="D29" s="187"/>
      <c r="E29" s="57" t="s">
        <v>34</v>
      </c>
      <c r="F29" s="57"/>
      <c r="G29" s="70" t="s">
        <v>34</v>
      </c>
      <c r="H29" s="19"/>
      <c r="I29" s="19"/>
    </row>
    <row r="30" spans="1:9" ht="21" customHeight="1">
      <c r="A30" s="20">
        <v>1</v>
      </c>
      <c r="B30" s="21" t="s">
        <v>8</v>
      </c>
      <c r="C30" s="23">
        <v>121000</v>
      </c>
      <c r="D30" s="22">
        <v>1</v>
      </c>
      <c r="E30" s="23">
        <f>SUM(C30*D30)</f>
        <v>121000</v>
      </c>
      <c r="F30" s="23">
        <v>18150</v>
      </c>
      <c r="G30" s="23">
        <f>SUM(C30*4)+(139150*8)</f>
        <v>1597200</v>
      </c>
      <c r="H30" s="19"/>
      <c r="I30" s="19"/>
    </row>
    <row r="31" spans="1:9" ht="21" customHeight="1">
      <c r="A31" s="20">
        <v>2</v>
      </c>
      <c r="B31" s="21" t="s">
        <v>116</v>
      </c>
      <c r="C31" s="28">
        <v>110000</v>
      </c>
      <c r="D31" s="22">
        <v>1</v>
      </c>
      <c r="E31" s="23">
        <f t="shared" ref="E31:E33" si="0">SUM(C31*D31)</f>
        <v>110000</v>
      </c>
      <c r="F31" s="23"/>
      <c r="G31" s="23">
        <f t="shared" ref="G31:G33" si="1">SUM(E31*12)</f>
        <v>1320000</v>
      </c>
      <c r="H31" s="19"/>
      <c r="I31" s="19"/>
    </row>
    <row r="32" spans="1:9" ht="21" customHeight="1">
      <c r="A32" s="20">
        <v>3</v>
      </c>
      <c r="B32" s="75" t="s">
        <v>117</v>
      </c>
      <c r="C32" s="28">
        <v>104000</v>
      </c>
      <c r="D32" s="22">
        <v>2</v>
      </c>
      <c r="E32" s="23">
        <f t="shared" si="0"/>
        <v>208000</v>
      </c>
      <c r="F32" s="23"/>
      <c r="G32" s="23">
        <f t="shared" si="1"/>
        <v>2496000</v>
      </c>
      <c r="H32" s="19"/>
      <c r="I32" s="19"/>
    </row>
    <row r="33" spans="1:9" ht="21" customHeight="1" thickBot="1">
      <c r="A33" s="20">
        <v>4</v>
      </c>
      <c r="B33" s="26" t="s">
        <v>118</v>
      </c>
      <c r="C33" s="28">
        <v>104000</v>
      </c>
      <c r="D33" s="27">
        <v>5</v>
      </c>
      <c r="E33" s="23">
        <f t="shared" si="0"/>
        <v>520000</v>
      </c>
      <c r="F33" s="23"/>
      <c r="G33" s="23">
        <f t="shared" si="1"/>
        <v>6240000</v>
      </c>
      <c r="H33" s="19"/>
      <c r="I33" s="19"/>
    </row>
    <row r="34" spans="1:9" ht="18" thickBot="1">
      <c r="A34" s="197" t="s">
        <v>16</v>
      </c>
      <c r="B34" s="202"/>
      <c r="C34" s="115"/>
      <c r="D34" s="143">
        <f>SUM(D30:D33)</f>
        <v>9</v>
      </c>
      <c r="E34" s="116">
        <f>SUM(E30:E33)</f>
        <v>959000</v>
      </c>
      <c r="F34" s="116">
        <f>SUM(F30:F33)</f>
        <v>18150</v>
      </c>
      <c r="G34" s="116">
        <f>SUM(G30:G33)</f>
        <v>11653200</v>
      </c>
      <c r="H34" s="19"/>
      <c r="I34" s="19"/>
    </row>
    <row r="35" spans="1:9" ht="17.25">
      <c r="A35" s="105"/>
      <c r="B35" s="105"/>
      <c r="C35" s="105"/>
      <c r="D35" s="105"/>
      <c r="E35" s="92"/>
      <c r="F35" s="92"/>
      <c r="G35" s="118"/>
      <c r="H35" s="19"/>
      <c r="I35" s="19"/>
    </row>
    <row r="36" spans="1:9" ht="16.5">
      <c r="A36" s="139"/>
      <c r="B36" s="139"/>
      <c r="C36" s="139"/>
      <c r="D36" s="139"/>
      <c r="E36" s="40"/>
      <c r="F36" s="40"/>
      <c r="G36" s="19"/>
      <c r="H36" s="19"/>
      <c r="I36" s="19"/>
    </row>
    <row r="37" spans="1:9" ht="17.25">
      <c r="A37" s="11"/>
      <c r="B37" s="139"/>
      <c r="C37" s="139"/>
      <c r="D37" s="139"/>
      <c r="E37" s="139"/>
      <c r="F37" s="163"/>
      <c r="G37" s="139"/>
      <c r="H37" s="7"/>
      <c r="I37" s="7"/>
    </row>
    <row r="38" spans="1:9" ht="22.5" customHeight="1">
      <c r="A38" s="11"/>
      <c r="B38" s="195"/>
      <c r="C38" s="195"/>
      <c r="D38" s="196"/>
      <c r="E38" s="141"/>
      <c r="F38" s="166"/>
      <c r="G38" s="141"/>
      <c r="H38" s="7"/>
      <c r="I38" s="7"/>
    </row>
    <row r="39" spans="1:9" ht="17.25">
      <c r="A39" s="11"/>
      <c r="B39" s="7"/>
      <c r="C39" s="7"/>
      <c r="D39" s="11"/>
      <c r="E39" s="140"/>
      <c r="F39" s="160"/>
      <c r="G39" s="7"/>
      <c r="H39" s="7"/>
      <c r="I39" s="7"/>
    </row>
    <row r="40" spans="1:9" ht="17.25">
      <c r="A40" s="11"/>
      <c r="B40" s="7"/>
      <c r="C40" s="7"/>
      <c r="D40" s="11"/>
      <c r="E40" s="7"/>
      <c r="F40" s="7"/>
      <c r="G40" s="7"/>
      <c r="H40" s="7"/>
      <c r="I40" s="7"/>
    </row>
    <row r="41" spans="1:9" ht="17.25">
      <c r="A41" s="11"/>
      <c r="B41" s="11"/>
      <c r="C41" s="11"/>
      <c r="D41" s="7"/>
      <c r="E41" s="188"/>
      <c r="F41" s="188"/>
      <c r="G41" s="188"/>
      <c r="H41" s="43"/>
      <c r="I41" s="7"/>
    </row>
    <row r="42" spans="1:9" ht="17.25">
      <c r="A42" s="11"/>
      <c r="B42" s="11"/>
      <c r="C42" s="11"/>
      <c r="D42" s="7"/>
      <c r="E42" s="140"/>
      <c r="F42" s="160"/>
      <c r="G42" s="42"/>
      <c r="H42" s="43"/>
      <c r="I42" s="7"/>
    </row>
    <row r="43" spans="1:9" ht="17.25">
      <c r="A43" s="10"/>
      <c r="B43" s="189"/>
      <c r="C43" s="189"/>
      <c r="D43" s="189"/>
      <c r="E43" s="7"/>
      <c r="F43" s="7"/>
      <c r="G43" s="43"/>
      <c r="H43" s="43"/>
      <c r="I43" s="7"/>
    </row>
    <row r="44" spans="1:9" ht="17.25">
      <c r="A44" s="10"/>
      <c r="B44" s="189"/>
      <c r="C44" s="189"/>
      <c r="D44" s="189"/>
      <c r="E44" s="171"/>
      <c r="F44" s="171"/>
      <c r="G44" s="171"/>
      <c r="H44" s="43"/>
      <c r="I44" s="7"/>
    </row>
    <row r="45" spans="1:9" ht="17.25">
      <c r="A45" s="10"/>
      <c r="B45" s="189"/>
      <c r="C45" s="189"/>
      <c r="D45" s="189"/>
      <c r="E45" s="188"/>
      <c r="F45" s="188"/>
      <c r="G45" s="188"/>
      <c r="H45" s="7"/>
      <c r="I45" s="7"/>
    </row>
    <row r="46" spans="1:9" ht="17.25">
      <c r="A46" s="7"/>
      <c r="B46" s="11"/>
      <c r="C46" s="11"/>
      <c r="D46" s="10"/>
      <c r="E46" s="11"/>
      <c r="F46" s="11"/>
      <c r="G46" s="7"/>
      <c r="H46" s="7"/>
      <c r="I46" s="7"/>
    </row>
    <row r="47" spans="1:9" ht="17.25">
      <c r="A47" s="7"/>
      <c r="B47" s="7"/>
      <c r="C47" s="7"/>
      <c r="D47" s="10"/>
      <c r="E47" s="11"/>
      <c r="F47" s="11"/>
      <c r="G47" s="7"/>
      <c r="H47" s="7"/>
      <c r="I47" s="7"/>
    </row>
    <row r="48" spans="1:9" ht="13.5">
      <c r="A48" s="7"/>
      <c r="B48" s="7"/>
      <c r="C48" s="7"/>
      <c r="D48" s="7"/>
      <c r="E48" s="7"/>
      <c r="F48" s="7"/>
      <c r="G48" s="7"/>
      <c r="H48" s="7"/>
      <c r="I48" s="7"/>
    </row>
    <row r="49" spans="1:9" ht="17.25">
      <c r="A49" s="7"/>
      <c r="B49" s="7"/>
      <c r="C49" s="7"/>
      <c r="D49" s="7"/>
      <c r="E49" s="11"/>
      <c r="F49" s="11"/>
      <c r="G49" s="7"/>
      <c r="H49" s="7"/>
      <c r="I49" s="7"/>
    </row>
    <row r="50" spans="1:9" ht="13.5">
      <c r="A50" s="7"/>
      <c r="B50" s="7"/>
      <c r="C50" s="7"/>
      <c r="D50" s="7"/>
      <c r="E50" s="7"/>
      <c r="F50" s="7"/>
      <c r="G50" s="7"/>
      <c r="H50" s="7"/>
      <c r="I50" s="7"/>
    </row>
  </sheetData>
  <mergeCells count="14">
    <mergeCell ref="A28:A29"/>
    <mergeCell ref="B28:B29"/>
    <mergeCell ref="D28:D29"/>
    <mergeCell ref="D2:G7"/>
    <mergeCell ref="B25:E25"/>
    <mergeCell ref="B19:G19"/>
    <mergeCell ref="B22:G22"/>
    <mergeCell ref="D9:G12"/>
    <mergeCell ref="A34:B34"/>
    <mergeCell ref="B38:D38"/>
    <mergeCell ref="E41:G41"/>
    <mergeCell ref="B43:D45"/>
    <mergeCell ref="E44:G44"/>
    <mergeCell ref="E45:G45"/>
  </mergeCells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63"/>
  <sheetViews>
    <sheetView workbookViewId="0">
      <selection activeCell="D11" sqref="D11:G17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28515625" customWidth="1"/>
    <col min="7" max="7" width="17.140625" customWidth="1"/>
    <col min="8" max="8" width="16.7109375" customWidth="1"/>
    <col min="9" max="9" width="34.28515625" bestFit="1" customWidth="1"/>
    <col min="10" max="10" width="7.42578125" style="4" customWidth="1"/>
    <col min="11" max="11" width="23.28515625" style="4" customWidth="1"/>
    <col min="12" max="12" width="12" style="4" customWidth="1"/>
    <col min="13" max="13" width="11.7109375" style="4" customWidth="1"/>
    <col min="14" max="14" width="16" style="4" customWidth="1"/>
    <col min="15" max="15" width="29.7109375" style="4" customWidth="1"/>
  </cols>
  <sheetData>
    <row r="2" spans="1:15" ht="12.75" customHeight="1">
      <c r="D2" s="183" t="s">
        <v>129</v>
      </c>
      <c r="E2" s="183"/>
      <c r="F2" s="183"/>
      <c r="G2" s="183"/>
    </row>
    <row r="3" spans="1:15" ht="12.75" customHeight="1">
      <c r="D3" s="183"/>
      <c r="E3" s="183"/>
      <c r="F3" s="183"/>
      <c r="G3" s="183"/>
    </row>
    <row r="4" spans="1:15" ht="12.75" customHeight="1">
      <c r="D4" s="183"/>
      <c r="E4" s="183"/>
      <c r="F4" s="183"/>
      <c r="G4" s="183"/>
    </row>
    <row r="5" spans="1:15" ht="12.75" customHeight="1">
      <c r="D5" s="183"/>
      <c r="E5" s="183"/>
      <c r="F5" s="183"/>
      <c r="G5" s="183"/>
    </row>
    <row r="6" spans="1:15" ht="12.75" customHeight="1">
      <c r="D6" s="183"/>
      <c r="E6" s="183"/>
      <c r="F6" s="183"/>
      <c r="G6" s="183"/>
    </row>
    <row r="7" spans="1:15" ht="12.75" customHeight="1">
      <c r="D7" s="183"/>
      <c r="E7" s="183"/>
      <c r="F7" s="183"/>
      <c r="G7" s="183"/>
    </row>
    <row r="8" spans="1:15" ht="15.75" customHeight="1">
      <c r="D8" s="183"/>
      <c r="E8" s="183"/>
      <c r="F8" s="183"/>
      <c r="G8" s="183"/>
    </row>
    <row r="11" spans="1:15" ht="12.75" customHeight="1">
      <c r="D11" s="183" t="s">
        <v>128</v>
      </c>
      <c r="E11" s="183"/>
      <c r="F11" s="183"/>
      <c r="G11" s="183"/>
    </row>
    <row r="12" spans="1:15" ht="12.75" customHeight="1">
      <c r="D12" s="183"/>
      <c r="E12" s="183"/>
      <c r="F12" s="183"/>
      <c r="G12" s="183"/>
    </row>
    <row r="13" spans="1:15" ht="12.75" customHeight="1">
      <c r="D13" s="183"/>
      <c r="E13" s="183"/>
      <c r="F13" s="183"/>
      <c r="G13" s="183"/>
    </row>
    <row r="14" spans="1:15" ht="12.75" customHeight="1">
      <c r="D14" s="183"/>
      <c r="E14" s="183"/>
      <c r="F14" s="183"/>
      <c r="G14" s="183"/>
    </row>
    <row r="15" spans="1:15" ht="12.75" customHeight="1">
      <c r="D15" s="183"/>
      <c r="E15" s="183"/>
      <c r="F15" s="183"/>
      <c r="G15" s="183"/>
    </row>
    <row r="16" spans="1:15" ht="12.75" customHeight="1">
      <c r="A16" s="7"/>
      <c r="B16" s="7"/>
      <c r="C16" s="7"/>
      <c r="D16" s="183"/>
      <c r="E16" s="183"/>
      <c r="F16" s="183"/>
      <c r="G16" s="183"/>
      <c r="H16" s="41"/>
      <c r="I16" s="41"/>
      <c r="J16" s="43"/>
      <c r="K16" s="43"/>
      <c r="L16" s="43"/>
      <c r="M16" s="43"/>
      <c r="N16" s="179"/>
      <c r="O16" s="179"/>
    </row>
    <row r="17" spans="1:15" ht="0.75" customHeight="1">
      <c r="A17" s="10"/>
      <c r="B17" s="7"/>
      <c r="C17" s="7"/>
      <c r="D17" s="183"/>
      <c r="E17" s="183"/>
      <c r="F17" s="183"/>
      <c r="G17" s="183"/>
      <c r="H17" s="11"/>
      <c r="I17" s="7"/>
      <c r="J17" s="54"/>
      <c r="K17" s="43"/>
      <c r="L17" s="43"/>
      <c r="M17" s="43"/>
      <c r="N17" s="179"/>
      <c r="O17" s="179"/>
    </row>
    <row r="18" spans="1:15" ht="17.25">
      <c r="A18" s="10"/>
      <c r="B18" s="7"/>
      <c r="C18" s="7"/>
      <c r="D18" s="127"/>
      <c r="E18" s="127"/>
      <c r="F18" s="158"/>
      <c r="G18" s="127"/>
      <c r="H18" s="11"/>
      <c r="I18" s="7"/>
      <c r="J18" s="54"/>
      <c r="K18" s="43"/>
      <c r="L18" s="43"/>
      <c r="M18" s="43"/>
      <c r="N18" s="126"/>
      <c r="O18" s="126"/>
    </row>
    <row r="19" spans="1:15" ht="17.25">
      <c r="A19" s="10"/>
      <c r="B19" s="7"/>
      <c r="C19" s="7"/>
      <c r="D19" s="158"/>
      <c r="E19" s="158"/>
      <c r="F19" s="158"/>
      <c r="G19" s="158"/>
      <c r="H19" s="11"/>
      <c r="I19" s="7"/>
      <c r="J19" s="54"/>
      <c r="K19" s="43"/>
      <c r="L19" s="43"/>
      <c r="M19" s="43"/>
      <c r="N19" s="159"/>
      <c r="O19" s="159"/>
    </row>
    <row r="20" spans="1:15" ht="17.25">
      <c r="A20" s="10"/>
      <c r="B20" s="7"/>
      <c r="C20" s="7"/>
      <c r="D20" s="7"/>
      <c r="E20" s="7"/>
      <c r="F20" s="7"/>
      <c r="G20" s="7"/>
      <c r="H20" s="7"/>
      <c r="I20" s="7"/>
      <c r="J20" s="54"/>
      <c r="K20" s="43"/>
      <c r="L20" s="43"/>
      <c r="M20" s="43"/>
      <c r="N20" s="43"/>
      <c r="O20" s="43"/>
    </row>
    <row r="21" spans="1:15" ht="15.75" customHeight="1">
      <c r="A21" s="7"/>
      <c r="B21" s="7"/>
      <c r="C21" s="171" t="s">
        <v>2</v>
      </c>
      <c r="D21" s="171"/>
      <c r="E21" s="171"/>
      <c r="F21" s="160"/>
      <c r="G21" s="41"/>
      <c r="H21" s="7"/>
      <c r="I21" s="7"/>
      <c r="J21" s="43"/>
      <c r="K21" s="43"/>
      <c r="L21" s="180"/>
      <c r="M21" s="180"/>
      <c r="N21" s="180"/>
      <c r="O21" s="43"/>
    </row>
    <row r="22" spans="1:15" ht="17.25">
      <c r="A22" s="12"/>
      <c r="B22" s="7"/>
      <c r="C22" s="7"/>
      <c r="D22" s="7"/>
      <c r="E22" s="7"/>
      <c r="F22" s="7"/>
      <c r="G22" s="7"/>
      <c r="H22" s="7"/>
      <c r="I22" s="7"/>
      <c r="J22" s="59"/>
      <c r="K22" s="43"/>
      <c r="L22" s="43"/>
      <c r="M22" s="43"/>
      <c r="N22" s="43"/>
      <c r="O22" s="43"/>
    </row>
    <row r="23" spans="1:15" ht="17.25">
      <c r="A23" s="7"/>
      <c r="B23" s="171" t="s">
        <v>3</v>
      </c>
      <c r="C23" s="171"/>
      <c r="D23" s="171"/>
      <c r="E23" s="171"/>
      <c r="F23" s="171"/>
      <c r="G23" s="171"/>
      <c r="H23" s="171"/>
      <c r="I23" s="7"/>
      <c r="J23" s="43"/>
      <c r="K23" s="180"/>
      <c r="L23" s="180"/>
      <c r="M23" s="180"/>
      <c r="N23" s="180"/>
      <c r="O23" s="180"/>
    </row>
    <row r="24" spans="1:15" ht="17.25">
      <c r="A24" s="7"/>
      <c r="B24" s="7"/>
      <c r="C24" s="7"/>
      <c r="D24" s="12"/>
      <c r="E24" s="12"/>
      <c r="F24" s="160"/>
      <c r="G24" s="7"/>
      <c r="H24" s="7"/>
      <c r="I24" s="7"/>
      <c r="J24" s="59"/>
      <c r="K24" s="43"/>
      <c r="L24" s="43"/>
      <c r="M24" s="43"/>
      <c r="N24" s="43"/>
      <c r="O24" s="43"/>
    </row>
    <row r="25" spans="1:15" ht="17.25">
      <c r="A25" s="12"/>
      <c r="B25" s="178" t="s">
        <v>40</v>
      </c>
      <c r="C25" s="178"/>
      <c r="D25" s="178"/>
      <c r="E25" s="178"/>
      <c r="F25" s="178"/>
      <c r="G25" s="178"/>
      <c r="H25" s="7"/>
      <c r="I25" s="7"/>
      <c r="J25" s="59"/>
      <c r="K25" s="181"/>
      <c r="L25" s="181"/>
      <c r="M25" s="181"/>
      <c r="N25" s="181"/>
      <c r="O25" s="181"/>
    </row>
    <row r="26" spans="1:15" ht="19.5">
      <c r="A26" s="12"/>
      <c r="B26" s="7"/>
      <c r="C26" s="7"/>
      <c r="D26" s="85"/>
      <c r="E26" s="85"/>
      <c r="F26" s="168"/>
      <c r="G26" s="7"/>
      <c r="H26" s="7"/>
      <c r="I26" s="7"/>
      <c r="J26" s="43"/>
      <c r="K26" s="43"/>
      <c r="L26" s="43"/>
      <c r="M26" s="43"/>
      <c r="N26" s="43"/>
      <c r="O26" s="43"/>
    </row>
    <row r="27" spans="1:15" ht="19.5">
      <c r="A27" s="7"/>
      <c r="B27" s="7"/>
      <c r="C27" s="7"/>
      <c r="D27" s="85"/>
      <c r="E27" s="85"/>
      <c r="F27" s="168"/>
      <c r="G27" s="7"/>
      <c r="H27" s="7"/>
      <c r="I27" s="7"/>
      <c r="J27" s="60"/>
      <c r="K27" s="43"/>
      <c r="L27" s="43"/>
      <c r="M27" s="43"/>
      <c r="N27" s="43"/>
      <c r="O27" s="43"/>
    </row>
    <row r="28" spans="1:15" ht="14.25">
      <c r="A28" s="13"/>
      <c r="B28" s="7"/>
      <c r="C28" s="7"/>
      <c r="D28" s="7"/>
      <c r="E28" s="7"/>
      <c r="F28" s="7"/>
      <c r="G28" s="7"/>
      <c r="H28" s="7"/>
      <c r="I28" s="7"/>
      <c r="J28" s="43"/>
      <c r="K28" s="182"/>
      <c r="L28" s="182"/>
      <c r="M28" s="61"/>
      <c r="N28" s="43"/>
      <c r="O28" s="43"/>
    </row>
    <row r="29" spans="1:15" ht="14.25">
      <c r="A29" s="7"/>
      <c r="B29" s="177" t="s">
        <v>119</v>
      </c>
      <c r="C29" s="177"/>
      <c r="D29" s="177"/>
      <c r="E29" s="14"/>
      <c r="F29" s="164"/>
      <c r="G29" s="7"/>
      <c r="H29" s="7"/>
      <c r="I29" s="7"/>
      <c r="J29" s="62"/>
      <c r="K29" s="43"/>
      <c r="L29" s="43"/>
      <c r="M29" s="43"/>
      <c r="N29" s="43"/>
      <c r="O29" s="43"/>
    </row>
    <row r="30" spans="1:15" ht="17.25">
      <c r="A30" s="15"/>
      <c r="B30" s="7"/>
      <c r="C30" s="7"/>
      <c r="D30" s="43"/>
      <c r="E30" s="43"/>
      <c r="F30" s="43"/>
      <c r="G30" s="7"/>
      <c r="H30" s="7"/>
      <c r="I30" s="7"/>
      <c r="J30" s="59"/>
      <c r="K30" s="43"/>
      <c r="L30" s="43"/>
      <c r="M30" s="43"/>
      <c r="N30" s="43"/>
      <c r="O30" s="43"/>
    </row>
    <row r="31" spans="1:15" s="6" customFormat="1" ht="45" customHeight="1" thickBot="1">
      <c r="A31" s="12"/>
      <c r="B31" s="7"/>
      <c r="C31" s="7"/>
      <c r="D31" s="7"/>
      <c r="E31" s="7"/>
      <c r="F31" s="7"/>
      <c r="G31" s="7"/>
      <c r="H31" s="7"/>
      <c r="I31" s="7"/>
      <c r="J31" s="173"/>
      <c r="K31" s="173"/>
      <c r="L31" s="173"/>
      <c r="M31" s="18"/>
      <c r="N31" s="63"/>
      <c r="O31" s="18"/>
    </row>
    <row r="32" spans="1:15" s="6" customFormat="1" ht="17.25" customHeight="1">
      <c r="A32" s="186" t="s">
        <v>5</v>
      </c>
      <c r="B32" s="186" t="s">
        <v>6</v>
      </c>
      <c r="C32" s="72" t="s">
        <v>36</v>
      </c>
      <c r="D32" s="186" t="s">
        <v>35</v>
      </c>
      <c r="E32" s="16" t="s">
        <v>27</v>
      </c>
      <c r="F32" s="16" t="s">
        <v>124</v>
      </c>
      <c r="G32" s="17" t="s">
        <v>7</v>
      </c>
      <c r="H32" s="18"/>
      <c r="I32" s="19"/>
      <c r="J32" s="173"/>
      <c r="K32" s="173"/>
      <c r="L32" s="173"/>
      <c r="M32" s="64"/>
      <c r="N32" s="64"/>
      <c r="O32" s="18"/>
    </row>
    <row r="33" spans="1:15" s="6" customFormat="1" ht="17.25" thickBot="1">
      <c r="A33" s="187"/>
      <c r="B33" s="187"/>
      <c r="C33" s="73" t="s">
        <v>34</v>
      </c>
      <c r="D33" s="187"/>
      <c r="E33" s="57" t="s">
        <v>34</v>
      </c>
      <c r="F33" s="57"/>
      <c r="G33" s="70" t="s">
        <v>34</v>
      </c>
      <c r="H33" s="18"/>
      <c r="I33" s="19"/>
      <c r="J33" s="65"/>
      <c r="K33" s="47"/>
      <c r="L33" s="66"/>
      <c r="M33" s="24"/>
      <c r="N33" s="24"/>
      <c r="O33" s="24"/>
    </row>
    <row r="34" spans="1:15" s="6" customFormat="1" ht="15.75" customHeight="1">
      <c r="A34" s="20">
        <v>1</v>
      </c>
      <c r="B34" s="21" t="s">
        <v>8</v>
      </c>
      <c r="C34" s="23">
        <v>121000</v>
      </c>
      <c r="D34" s="22">
        <v>1</v>
      </c>
      <c r="E34" s="23">
        <f>SUM(C34*D34)</f>
        <v>121000</v>
      </c>
      <c r="F34" s="23">
        <v>18150</v>
      </c>
      <c r="G34" s="23">
        <f>SUM(C34*4)+(139150*8)</f>
        <v>1597200</v>
      </c>
      <c r="H34" s="24"/>
      <c r="I34" s="19"/>
      <c r="J34" s="65"/>
      <c r="K34" s="47"/>
      <c r="L34" s="66"/>
      <c r="M34" s="24"/>
      <c r="N34" s="24"/>
      <c r="O34" s="24"/>
    </row>
    <row r="35" spans="1:15" s="6" customFormat="1" ht="16.5" customHeight="1">
      <c r="A35" s="25">
        <v>2</v>
      </c>
      <c r="B35" s="26" t="s">
        <v>9</v>
      </c>
      <c r="C35" s="28">
        <v>110000</v>
      </c>
      <c r="D35" s="27">
        <v>1</v>
      </c>
      <c r="E35" s="23">
        <f t="shared" ref="E35:E41" si="0">SUM(C35*D35)</f>
        <v>110000</v>
      </c>
      <c r="F35" s="23"/>
      <c r="G35" s="23">
        <f t="shared" ref="G35:G43" si="1">SUM(E35*12)</f>
        <v>1320000</v>
      </c>
      <c r="H35" s="24"/>
      <c r="I35" s="19"/>
      <c r="J35" s="65"/>
      <c r="K35" s="47"/>
      <c r="L35" s="66"/>
      <c r="M35" s="24"/>
      <c r="N35" s="24"/>
      <c r="O35" s="24"/>
    </row>
    <row r="36" spans="1:15" s="6" customFormat="1" ht="16.5" customHeight="1">
      <c r="A36" s="20">
        <v>3</v>
      </c>
      <c r="B36" s="26" t="s">
        <v>28</v>
      </c>
      <c r="C36" s="28">
        <v>104500</v>
      </c>
      <c r="D36" s="27">
        <v>1</v>
      </c>
      <c r="E36" s="23">
        <v>104500</v>
      </c>
      <c r="F36" s="23"/>
      <c r="G36" s="23">
        <f t="shared" si="1"/>
        <v>1254000</v>
      </c>
      <c r="H36" s="24"/>
      <c r="I36" s="19"/>
      <c r="J36" s="65"/>
      <c r="K36" s="47"/>
      <c r="L36" s="66"/>
      <c r="M36" s="24"/>
      <c r="N36" s="24"/>
      <c r="O36" s="24"/>
    </row>
    <row r="37" spans="1:15" s="6" customFormat="1" ht="18" customHeight="1">
      <c r="A37" s="25">
        <v>4</v>
      </c>
      <c r="B37" s="26" t="s">
        <v>14</v>
      </c>
      <c r="C37" s="28">
        <v>104000</v>
      </c>
      <c r="D37" s="27">
        <v>1</v>
      </c>
      <c r="E37" s="23">
        <f t="shared" si="0"/>
        <v>104000</v>
      </c>
      <c r="F37" s="23"/>
      <c r="G37" s="23">
        <f t="shared" si="1"/>
        <v>1248000</v>
      </c>
      <c r="H37" s="24"/>
      <c r="I37" s="19"/>
      <c r="J37" s="65"/>
      <c r="K37" s="47"/>
      <c r="L37" s="66"/>
      <c r="M37" s="24"/>
      <c r="N37" s="24"/>
      <c r="O37" s="24"/>
    </row>
    <row r="38" spans="1:15" s="6" customFormat="1" ht="15.75" customHeight="1">
      <c r="A38" s="20">
        <v>5</v>
      </c>
      <c r="B38" s="26" t="s">
        <v>30</v>
      </c>
      <c r="C38" s="28">
        <v>104500</v>
      </c>
      <c r="D38" s="86">
        <v>1.92</v>
      </c>
      <c r="E38" s="23">
        <f t="shared" si="0"/>
        <v>200640</v>
      </c>
      <c r="F38" s="23"/>
      <c r="G38" s="23">
        <f t="shared" si="1"/>
        <v>2407680</v>
      </c>
      <c r="H38" s="24"/>
      <c r="I38" s="19"/>
      <c r="J38" s="65"/>
      <c r="K38" s="47"/>
      <c r="L38" s="66"/>
      <c r="M38" s="24"/>
      <c r="N38" s="24"/>
      <c r="O38" s="24"/>
    </row>
    <row r="39" spans="1:15" s="6" customFormat="1" ht="15.75" customHeight="1">
      <c r="A39" s="25">
        <v>6</v>
      </c>
      <c r="B39" s="26" t="s">
        <v>20</v>
      </c>
      <c r="C39" s="28">
        <v>104500</v>
      </c>
      <c r="D39" s="87">
        <v>29.61</v>
      </c>
      <c r="E39" s="23">
        <f t="shared" si="0"/>
        <v>3094245</v>
      </c>
      <c r="F39" s="23"/>
      <c r="G39" s="23">
        <f t="shared" si="1"/>
        <v>37130940</v>
      </c>
      <c r="H39" s="24"/>
      <c r="I39" s="19"/>
      <c r="J39" s="65"/>
      <c r="K39" s="47"/>
      <c r="L39" s="66"/>
      <c r="M39" s="24"/>
      <c r="N39" s="24"/>
      <c r="O39" s="24"/>
    </row>
    <row r="40" spans="1:15" s="6" customFormat="1" ht="16.5">
      <c r="A40" s="20">
        <v>7</v>
      </c>
      <c r="B40" s="31" t="s">
        <v>21</v>
      </c>
      <c r="C40" s="28">
        <v>104000</v>
      </c>
      <c r="D40" s="88">
        <v>1</v>
      </c>
      <c r="E40" s="23">
        <f t="shared" si="0"/>
        <v>104000</v>
      </c>
      <c r="F40" s="23"/>
      <c r="G40" s="23">
        <f t="shared" si="1"/>
        <v>1248000</v>
      </c>
      <c r="H40" s="24"/>
      <c r="I40" s="19"/>
      <c r="J40" s="65"/>
      <c r="K40" s="47"/>
      <c r="L40" s="66"/>
      <c r="M40" s="24"/>
      <c r="N40" s="24"/>
      <c r="O40" s="24"/>
    </row>
    <row r="41" spans="1:15" s="6" customFormat="1" ht="16.5">
      <c r="A41" s="56">
        <v>8</v>
      </c>
      <c r="B41" s="31" t="s">
        <v>18</v>
      </c>
      <c r="C41" s="28">
        <v>104000</v>
      </c>
      <c r="D41" s="88">
        <v>0.5</v>
      </c>
      <c r="E41" s="23">
        <f t="shared" si="0"/>
        <v>52000</v>
      </c>
      <c r="F41" s="23"/>
      <c r="G41" s="23">
        <f t="shared" si="1"/>
        <v>624000</v>
      </c>
      <c r="H41" s="24"/>
      <c r="I41" s="19"/>
      <c r="J41" s="65"/>
      <c r="K41" s="47"/>
      <c r="L41" s="66"/>
      <c r="M41" s="24"/>
      <c r="N41" s="24"/>
      <c r="O41" s="24"/>
    </row>
    <row r="42" spans="1:15" s="6" customFormat="1" ht="17.25" customHeight="1">
      <c r="A42" s="30"/>
      <c r="B42" s="36" t="s">
        <v>16</v>
      </c>
      <c r="C42" s="28"/>
      <c r="D42" s="87"/>
      <c r="E42" s="34">
        <f>SUM(E34:E40)</f>
        <v>3838385</v>
      </c>
      <c r="F42" s="89"/>
      <c r="G42" s="89">
        <f>SUM(G34:G40)</f>
        <v>46205820</v>
      </c>
      <c r="H42" s="24"/>
      <c r="I42" s="19"/>
      <c r="J42" s="65"/>
      <c r="K42" s="47"/>
      <c r="L42" s="66"/>
      <c r="M42" s="24"/>
      <c r="N42" s="24"/>
      <c r="O42" s="24"/>
    </row>
    <row r="43" spans="1:15" s="6" customFormat="1" ht="17.25" customHeight="1">
      <c r="A43" s="25"/>
      <c r="B43" s="31" t="s">
        <v>29</v>
      </c>
      <c r="C43" s="28"/>
      <c r="D43" s="87"/>
      <c r="E43" s="33">
        <v>38000</v>
      </c>
      <c r="F43" s="203"/>
      <c r="G43" s="23">
        <f t="shared" si="1"/>
        <v>456000</v>
      </c>
      <c r="H43" s="24"/>
      <c r="I43" s="19"/>
      <c r="J43" s="65"/>
      <c r="K43" s="47"/>
      <c r="L43" s="66"/>
      <c r="M43" s="24"/>
      <c r="N43" s="24"/>
      <c r="O43" s="24"/>
    </row>
    <row r="44" spans="1:15" s="6" customFormat="1" ht="18.75" customHeight="1" thickBot="1">
      <c r="A44" s="30"/>
      <c r="B44" s="36" t="s">
        <v>15</v>
      </c>
      <c r="C44" s="36"/>
      <c r="D44" s="87"/>
      <c r="E44" s="33"/>
      <c r="F44" s="33"/>
      <c r="G44" s="34">
        <v>4357700</v>
      </c>
      <c r="H44" s="24"/>
      <c r="I44" s="19"/>
      <c r="J44" s="65"/>
      <c r="K44" s="47"/>
      <c r="L44" s="66"/>
      <c r="M44" s="24"/>
      <c r="N44" s="24"/>
      <c r="O44" s="24"/>
    </row>
    <row r="45" spans="1:15" s="6" customFormat="1" ht="18.75" customHeight="1" thickBot="1">
      <c r="A45" s="190" t="s">
        <v>16</v>
      </c>
      <c r="B45" s="191"/>
      <c r="C45" s="83"/>
      <c r="D45" s="90">
        <f>SUM(D34:D44)</f>
        <v>37.03</v>
      </c>
      <c r="E45" s="39">
        <f>SUM(E42:E44)</f>
        <v>3876385</v>
      </c>
      <c r="F45" s="39">
        <f>SUM(F34:F44)</f>
        <v>18150</v>
      </c>
      <c r="G45" s="39">
        <f>SUM(G42+G43)-G44</f>
        <v>42304120</v>
      </c>
      <c r="H45" s="40"/>
      <c r="I45" s="19"/>
      <c r="J45" s="65"/>
      <c r="K45" s="47"/>
      <c r="L45" s="66"/>
      <c r="M45" s="24"/>
      <c r="N45" s="24"/>
      <c r="O45" s="24"/>
    </row>
    <row r="46" spans="1:15" s="6" customFormat="1" ht="18.75" customHeight="1">
      <c r="A46" s="46"/>
      <c r="B46" s="46"/>
      <c r="C46" s="46"/>
      <c r="D46" s="46"/>
      <c r="E46" s="40"/>
      <c r="F46" s="40"/>
      <c r="G46" s="40"/>
      <c r="H46" s="40"/>
      <c r="I46" s="19"/>
      <c r="J46" s="65"/>
      <c r="K46" s="47"/>
      <c r="L46" s="66"/>
      <c r="M46" s="24"/>
      <c r="N46" s="24"/>
      <c r="O46" s="24"/>
    </row>
    <row r="47" spans="1:15" s="6" customFormat="1" ht="18.75" customHeight="1">
      <c r="A47" s="46"/>
      <c r="B47" s="46"/>
      <c r="C47" s="46"/>
      <c r="D47" s="46"/>
      <c r="E47" s="40"/>
      <c r="F47" s="40"/>
      <c r="G47" s="40"/>
      <c r="H47" s="40"/>
      <c r="I47" s="19"/>
      <c r="J47" s="65"/>
      <c r="K47" s="47"/>
      <c r="L47" s="66"/>
      <c r="M47" s="24"/>
      <c r="N47" s="24"/>
      <c r="O47" s="24"/>
    </row>
    <row r="48" spans="1:15" s="6" customFormat="1" ht="17.25" customHeight="1">
      <c r="A48" s="11"/>
      <c r="B48" s="48"/>
      <c r="C48" s="48"/>
      <c r="D48" s="48"/>
      <c r="E48" s="48"/>
      <c r="F48" s="48"/>
      <c r="G48" s="48"/>
      <c r="H48" s="7"/>
      <c r="I48" s="7"/>
      <c r="J48" s="65"/>
      <c r="K48" s="47"/>
      <c r="L48" s="66"/>
      <c r="M48" s="24"/>
      <c r="N48" s="24"/>
      <c r="O48" s="24"/>
    </row>
    <row r="49" spans="1:15" s="6" customFormat="1" ht="20.25" customHeight="1">
      <c r="A49" s="11"/>
      <c r="B49" s="148"/>
      <c r="C49" s="148"/>
      <c r="D49" s="148"/>
      <c r="E49" s="148"/>
      <c r="F49" s="148"/>
      <c r="G49" s="148"/>
      <c r="H49" s="171"/>
      <c r="I49" s="171"/>
      <c r="J49" s="65"/>
      <c r="K49" s="47"/>
      <c r="L49" s="66"/>
      <c r="M49" s="24"/>
      <c r="N49" s="24"/>
      <c r="O49" s="24"/>
    </row>
    <row r="50" spans="1:15" s="6" customFormat="1" ht="17.25" customHeight="1">
      <c r="A50" s="11"/>
      <c r="B50" s="7"/>
      <c r="C50" s="7"/>
      <c r="D50" s="11"/>
      <c r="E50" s="7"/>
      <c r="F50" s="7"/>
      <c r="G50" s="7"/>
      <c r="H50" s="7"/>
      <c r="I50" s="7"/>
      <c r="J50" s="65"/>
      <c r="K50" s="47"/>
      <c r="L50" s="66"/>
      <c r="M50" s="24"/>
      <c r="N50" s="24"/>
      <c r="O50" s="24"/>
    </row>
    <row r="51" spans="1:15" s="6" customFormat="1" ht="21.75" customHeight="1">
      <c r="A51" s="11"/>
      <c r="B51" s="7"/>
      <c r="C51" s="7"/>
      <c r="D51" s="11"/>
      <c r="E51" s="7"/>
      <c r="F51" s="7"/>
      <c r="G51" s="7"/>
      <c r="H51" s="7"/>
      <c r="I51" s="7"/>
      <c r="J51" s="176"/>
      <c r="K51" s="176"/>
      <c r="L51" s="46"/>
      <c r="M51" s="40"/>
      <c r="N51" s="40"/>
      <c r="O51" s="40"/>
    </row>
    <row r="52" spans="1:15" ht="17.25">
      <c r="A52" s="11"/>
      <c r="B52" s="11"/>
      <c r="C52" s="11"/>
      <c r="D52" s="7"/>
      <c r="E52" s="188"/>
      <c r="F52" s="188"/>
      <c r="G52" s="188"/>
      <c r="H52" s="171"/>
      <c r="I52" s="171"/>
      <c r="J52" s="42"/>
      <c r="K52" s="43"/>
      <c r="L52" s="43"/>
      <c r="M52" s="43"/>
      <c r="N52" s="42"/>
      <c r="O52" s="42"/>
    </row>
    <row r="53" spans="1:15" ht="17.25">
      <c r="A53" s="11"/>
      <c r="B53" s="11"/>
      <c r="C53" s="11"/>
      <c r="D53" s="7"/>
      <c r="E53" s="7"/>
      <c r="F53" s="7"/>
      <c r="G53" s="12"/>
      <c r="H53" s="12"/>
      <c r="I53" s="12"/>
      <c r="J53" s="42"/>
      <c r="K53" s="43"/>
      <c r="L53" s="43"/>
      <c r="M53" s="43"/>
      <c r="N53" s="43"/>
      <c r="O53" s="43"/>
    </row>
    <row r="54" spans="1:15" ht="24" customHeight="1">
      <c r="A54" s="11"/>
      <c r="B54" s="7"/>
      <c r="C54" s="7"/>
      <c r="D54" s="11"/>
      <c r="E54" s="7"/>
      <c r="F54" s="7"/>
      <c r="G54" s="43"/>
      <c r="H54" s="7"/>
      <c r="I54" s="43"/>
      <c r="J54" s="42"/>
      <c r="K54" s="174"/>
      <c r="L54" s="175"/>
      <c r="M54" s="67"/>
      <c r="N54" s="68"/>
      <c r="O54" s="68"/>
    </row>
    <row r="55" spans="1:15" ht="17.25">
      <c r="A55" s="10"/>
      <c r="B55" s="189"/>
      <c r="C55" s="189"/>
      <c r="D55" s="189"/>
      <c r="E55" s="7"/>
      <c r="F55" s="7"/>
      <c r="G55" s="41"/>
      <c r="H55" s="7"/>
      <c r="I55" s="43"/>
      <c r="J55" s="42"/>
      <c r="K55" s="43"/>
      <c r="L55" s="42"/>
      <c r="M55" s="42"/>
      <c r="N55" s="43"/>
      <c r="O55" s="43"/>
    </row>
    <row r="56" spans="1:15" ht="17.25">
      <c r="A56" s="10"/>
      <c r="B56" s="189"/>
      <c r="C56" s="189"/>
      <c r="D56" s="189"/>
      <c r="E56" s="7"/>
      <c r="F56" s="7"/>
      <c r="G56" s="12"/>
      <c r="H56" s="171"/>
      <c r="I56" s="171"/>
      <c r="J56" s="42"/>
      <c r="K56" s="43"/>
      <c r="L56" s="42"/>
      <c r="M56" s="42"/>
      <c r="N56" s="43"/>
      <c r="O56" s="43"/>
    </row>
    <row r="57" spans="1:15" ht="17.25">
      <c r="A57" s="10"/>
      <c r="B57" s="189"/>
      <c r="C57" s="189"/>
      <c r="D57" s="189"/>
      <c r="E57" s="7"/>
      <c r="F57" s="7"/>
      <c r="G57" s="7"/>
      <c r="H57" s="7"/>
      <c r="I57" s="7"/>
      <c r="J57" s="42"/>
      <c r="K57" s="42"/>
      <c r="L57" s="43"/>
      <c r="M57" s="43"/>
      <c r="N57" s="68"/>
      <c r="O57" s="68"/>
    </row>
    <row r="58" spans="1:15" ht="17.25">
      <c r="A58" s="7"/>
      <c r="B58" s="11"/>
      <c r="C58" s="11"/>
      <c r="D58" s="10"/>
      <c r="E58" s="7"/>
      <c r="F58" s="7"/>
      <c r="G58" s="7"/>
      <c r="H58" s="7"/>
      <c r="I58" s="7"/>
      <c r="J58" s="42"/>
      <c r="K58" s="42"/>
      <c r="L58" s="43"/>
      <c r="M58" s="43"/>
      <c r="N58" s="68"/>
      <c r="O58" s="68"/>
    </row>
    <row r="59" spans="1:15" ht="17.25" customHeight="1">
      <c r="A59" s="7"/>
      <c r="B59" s="7"/>
      <c r="C59" s="7"/>
      <c r="D59" s="7"/>
      <c r="E59" s="7"/>
      <c r="F59" s="7"/>
      <c r="G59" s="7"/>
      <c r="H59" s="7"/>
      <c r="I59" s="7"/>
      <c r="J59" s="54"/>
      <c r="K59" s="172"/>
      <c r="L59" s="172"/>
      <c r="M59" s="43"/>
      <c r="N59" s="43"/>
      <c r="O59" s="43"/>
    </row>
    <row r="60" spans="1:15" ht="17.25">
      <c r="A60" s="7"/>
      <c r="B60" s="7"/>
      <c r="C60" s="7"/>
      <c r="D60" s="7"/>
      <c r="E60" s="7"/>
      <c r="F60" s="7"/>
      <c r="G60" s="7"/>
      <c r="H60" s="7"/>
      <c r="I60" s="7"/>
      <c r="J60" s="54"/>
      <c r="K60" s="172"/>
      <c r="L60" s="172"/>
      <c r="M60" s="43"/>
      <c r="N60" s="68"/>
      <c r="O60" s="68"/>
    </row>
    <row r="61" spans="1:15" ht="33.75" customHeight="1">
      <c r="J61" s="54"/>
      <c r="K61" s="172"/>
      <c r="L61" s="172"/>
      <c r="M61" s="54"/>
      <c r="N61" s="43"/>
      <c r="O61" s="43"/>
    </row>
    <row r="62" spans="1:15" ht="17.25">
      <c r="A62" s="7"/>
      <c r="B62" s="11"/>
      <c r="C62" s="11"/>
      <c r="D62" s="10"/>
      <c r="E62" s="7"/>
      <c r="F62" s="7"/>
      <c r="G62" s="11"/>
      <c r="H62" s="7"/>
      <c r="I62" s="7"/>
      <c r="J62" s="43"/>
      <c r="K62" s="42"/>
      <c r="L62" s="54"/>
      <c r="M62" s="42"/>
      <c r="N62" s="42"/>
      <c r="O62" s="43"/>
    </row>
    <row r="63" spans="1:15" ht="17.25">
      <c r="A63" s="7"/>
      <c r="B63" s="7"/>
      <c r="C63" s="7"/>
      <c r="D63" s="10"/>
      <c r="E63" s="10"/>
      <c r="F63" s="10"/>
      <c r="G63" s="7"/>
      <c r="H63" s="7"/>
      <c r="I63" s="7"/>
    </row>
  </sheetData>
  <mergeCells count="26">
    <mergeCell ref="E52:G52"/>
    <mergeCell ref="H52:I52"/>
    <mergeCell ref="B55:D57"/>
    <mergeCell ref="H56:I56"/>
    <mergeCell ref="A32:A33"/>
    <mergeCell ref="B32:B33"/>
    <mergeCell ref="D32:D33"/>
    <mergeCell ref="A45:B45"/>
    <mergeCell ref="K54:L54"/>
    <mergeCell ref="K59:L61"/>
    <mergeCell ref="K25:O25"/>
    <mergeCell ref="K28:L28"/>
    <mergeCell ref="J31:J32"/>
    <mergeCell ref="K31:K32"/>
    <mergeCell ref="L31:L32"/>
    <mergeCell ref="J51:K51"/>
    <mergeCell ref="B25:G25"/>
    <mergeCell ref="B29:D29"/>
    <mergeCell ref="H49:I49"/>
    <mergeCell ref="D2:G8"/>
    <mergeCell ref="N16:O17"/>
    <mergeCell ref="L21:N21"/>
    <mergeCell ref="B23:H23"/>
    <mergeCell ref="K23:O23"/>
    <mergeCell ref="C21:E21"/>
    <mergeCell ref="D11:G17"/>
  </mergeCells>
  <printOptions horizontalCentered="1"/>
  <pageMargins left="0" right="0" top="0" bottom="0" header="0.51181102362204722" footer="0.51181102362204722"/>
  <pageSetup paperSize="9" scale="80" orientation="portrait" verticalDpi="0" r:id="rId1"/>
  <headerFooter alignWithMargins="0"/>
  <colBreaks count="1" manualBreakCount="1">
    <brk id="8" min="15" max="69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O58"/>
  <sheetViews>
    <sheetView workbookViewId="0">
      <selection activeCell="I24" sqref="I24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6" width="18.140625" customWidth="1"/>
    <col min="7" max="7" width="17.140625" customWidth="1"/>
    <col min="8" max="8" width="16.7109375" customWidth="1"/>
    <col min="9" max="9" width="34.28515625" bestFit="1" customWidth="1"/>
    <col min="10" max="10" width="7.42578125" style="4" customWidth="1"/>
    <col min="11" max="11" width="23.28515625" style="4" customWidth="1"/>
    <col min="12" max="12" width="12" style="4" customWidth="1"/>
    <col min="13" max="13" width="11.7109375" style="4" customWidth="1"/>
    <col min="14" max="14" width="16" style="4" customWidth="1"/>
    <col min="15" max="15" width="29.7109375" style="4" customWidth="1"/>
  </cols>
  <sheetData>
    <row r="2" spans="1:15" ht="12.75" customHeight="1">
      <c r="D2" s="183" t="s">
        <v>130</v>
      </c>
      <c r="E2" s="183"/>
      <c r="F2" s="183"/>
      <c r="G2" s="183"/>
    </row>
    <row r="3" spans="1:15" ht="12.75" customHeight="1">
      <c r="D3" s="183"/>
      <c r="E3" s="183"/>
      <c r="F3" s="183"/>
      <c r="G3" s="183"/>
    </row>
    <row r="4" spans="1:15" ht="12.75" customHeight="1">
      <c r="D4" s="183"/>
      <c r="E4" s="183"/>
      <c r="F4" s="183"/>
      <c r="G4" s="183"/>
    </row>
    <row r="5" spans="1:15" ht="12.75" customHeight="1">
      <c r="D5" s="183"/>
      <c r="E5" s="183"/>
      <c r="F5" s="183"/>
      <c r="G5" s="183"/>
    </row>
    <row r="6" spans="1:15" ht="12.75" customHeight="1">
      <c r="D6" s="183"/>
      <c r="E6" s="183"/>
      <c r="F6" s="183"/>
      <c r="G6" s="183"/>
    </row>
    <row r="7" spans="1:15" ht="12.75" customHeight="1">
      <c r="D7" s="183"/>
      <c r="E7" s="183"/>
      <c r="F7" s="183"/>
      <c r="G7" s="183"/>
    </row>
    <row r="8" spans="1:15" ht="15.75" customHeight="1">
      <c r="D8" s="183"/>
      <c r="E8" s="183"/>
      <c r="F8" s="183"/>
      <c r="G8" s="183"/>
    </row>
    <row r="11" spans="1:15" ht="12.75" customHeight="1">
      <c r="D11" s="183" t="s">
        <v>132</v>
      </c>
      <c r="E11" s="183"/>
      <c r="F11" s="183"/>
      <c r="G11" s="183"/>
    </row>
    <row r="12" spans="1:15" ht="12.75" customHeight="1">
      <c r="D12" s="183"/>
      <c r="E12" s="183"/>
      <c r="F12" s="183"/>
      <c r="G12" s="183"/>
    </row>
    <row r="13" spans="1:15" ht="12.75" customHeight="1">
      <c r="D13" s="183"/>
      <c r="E13" s="183"/>
      <c r="F13" s="183"/>
      <c r="G13" s="183"/>
    </row>
    <row r="14" spans="1:15" ht="12.75" customHeight="1">
      <c r="D14" s="183"/>
      <c r="E14" s="183"/>
      <c r="F14" s="183"/>
      <c r="G14" s="183"/>
    </row>
    <row r="15" spans="1:15" ht="12.75" customHeight="1">
      <c r="D15" s="183"/>
      <c r="E15" s="183"/>
      <c r="F15" s="183"/>
      <c r="G15" s="183"/>
    </row>
    <row r="16" spans="1:15" ht="12.75" customHeight="1">
      <c r="A16" s="7"/>
      <c r="B16" s="7"/>
      <c r="C16" s="7"/>
      <c r="D16" s="183"/>
      <c r="E16" s="183"/>
      <c r="F16" s="183"/>
      <c r="G16" s="183"/>
      <c r="H16" s="74"/>
      <c r="I16" s="41"/>
      <c r="J16" s="43"/>
      <c r="K16" s="43"/>
      <c r="L16" s="43"/>
      <c r="M16" s="43"/>
      <c r="N16" s="179"/>
      <c r="O16" s="179"/>
    </row>
    <row r="17" spans="1:15" ht="17.25" hidden="1">
      <c r="A17" s="10"/>
      <c r="B17" s="7"/>
      <c r="C17" s="7"/>
      <c r="D17" s="183"/>
      <c r="E17" s="183"/>
      <c r="F17" s="183"/>
      <c r="G17" s="183"/>
      <c r="H17" s="74"/>
      <c r="I17" s="7"/>
      <c r="J17" s="54"/>
      <c r="K17" s="43"/>
      <c r="L17" s="43"/>
      <c r="M17" s="43"/>
      <c r="N17" s="179"/>
      <c r="O17" s="179"/>
    </row>
    <row r="18" spans="1:15" ht="17.25">
      <c r="A18" s="10"/>
      <c r="B18" s="7"/>
      <c r="C18" s="7"/>
      <c r="D18" s="7"/>
      <c r="E18" s="7"/>
      <c r="F18" s="7"/>
      <c r="G18" s="7"/>
      <c r="H18" s="7"/>
      <c r="I18" s="7"/>
      <c r="J18" s="54"/>
      <c r="K18" s="43"/>
      <c r="L18" s="43"/>
      <c r="M18" s="43"/>
      <c r="N18" s="43"/>
      <c r="O18" s="43"/>
    </row>
    <row r="19" spans="1:15" ht="17.25">
      <c r="A19" s="10"/>
      <c r="B19" s="7"/>
      <c r="C19" s="7"/>
      <c r="D19" s="7"/>
      <c r="E19" s="7"/>
      <c r="F19" s="7"/>
      <c r="G19" s="7"/>
      <c r="H19" s="7"/>
      <c r="I19" s="7"/>
      <c r="J19" s="54"/>
      <c r="K19" s="43"/>
      <c r="L19" s="43"/>
      <c r="M19" s="43"/>
      <c r="N19" s="43"/>
      <c r="O19" s="43"/>
    </row>
    <row r="20" spans="1:15" ht="17.25">
      <c r="A20" s="10"/>
      <c r="B20" s="7"/>
      <c r="C20" s="7"/>
      <c r="D20" s="7"/>
      <c r="E20" s="7"/>
      <c r="F20" s="7"/>
      <c r="G20" s="7"/>
      <c r="H20" s="7"/>
      <c r="I20" s="7"/>
      <c r="J20" s="54"/>
      <c r="K20" s="43"/>
      <c r="L20" s="43"/>
      <c r="M20" s="43"/>
      <c r="N20" s="43"/>
      <c r="O20" s="43"/>
    </row>
    <row r="21" spans="1:15" ht="17.25">
      <c r="A21" s="10"/>
      <c r="B21" s="7"/>
      <c r="C21" s="7"/>
      <c r="D21" s="7"/>
      <c r="E21" s="7"/>
      <c r="F21" s="7"/>
      <c r="G21" s="7"/>
      <c r="H21" s="7"/>
      <c r="I21" s="7"/>
      <c r="J21" s="54"/>
      <c r="K21" s="43"/>
      <c r="L21" s="43"/>
      <c r="M21" s="43"/>
      <c r="N21" s="43"/>
      <c r="O21" s="43"/>
    </row>
    <row r="22" spans="1:15" ht="15.75" customHeight="1">
      <c r="A22" s="7"/>
      <c r="B22" s="7"/>
      <c r="C22" s="7"/>
      <c r="D22" s="41" t="s">
        <v>2</v>
      </c>
      <c r="E22" s="41"/>
      <c r="F22" s="169"/>
      <c r="G22" s="41"/>
      <c r="H22" s="7"/>
      <c r="I22" s="7"/>
      <c r="J22" s="43"/>
      <c r="K22" s="43"/>
      <c r="L22" s="180"/>
      <c r="M22" s="180"/>
      <c r="N22" s="180"/>
      <c r="O22" s="43"/>
    </row>
    <row r="23" spans="1:15" ht="17.25">
      <c r="A23" s="12"/>
      <c r="B23" s="7"/>
      <c r="C23" s="7"/>
      <c r="D23" s="7"/>
      <c r="E23" s="7"/>
      <c r="F23" s="7"/>
      <c r="G23" s="7"/>
      <c r="H23" s="7"/>
      <c r="I23" s="7"/>
      <c r="J23" s="59"/>
      <c r="K23" s="43"/>
      <c r="L23" s="43"/>
      <c r="M23" s="43"/>
      <c r="N23" s="43"/>
      <c r="O23" s="43"/>
    </row>
    <row r="24" spans="1:15" ht="17.25">
      <c r="A24" s="7"/>
      <c r="B24" s="171" t="s">
        <v>3</v>
      </c>
      <c r="C24" s="171"/>
      <c r="D24" s="171"/>
      <c r="E24" s="171"/>
      <c r="F24" s="171"/>
      <c r="G24" s="171"/>
      <c r="H24" s="171"/>
      <c r="I24" s="7"/>
      <c r="J24" s="43"/>
      <c r="K24" s="180"/>
      <c r="L24" s="180"/>
      <c r="M24" s="180"/>
      <c r="N24" s="180"/>
      <c r="O24" s="180"/>
    </row>
    <row r="25" spans="1:15" ht="17.25">
      <c r="A25" s="12"/>
      <c r="B25" s="7"/>
      <c r="C25" s="7"/>
      <c r="D25" s="7"/>
      <c r="E25" s="7"/>
      <c r="F25" s="7"/>
      <c r="G25" s="7"/>
      <c r="H25" s="7"/>
      <c r="I25" s="7"/>
      <c r="J25" s="59"/>
      <c r="K25" s="43"/>
      <c r="L25" s="43"/>
      <c r="M25" s="43"/>
      <c r="N25" s="43"/>
      <c r="O25" s="43"/>
    </row>
    <row r="26" spans="1:15" ht="17.25">
      <c r="A26" s="12"/>
      <c r="B26" s="178" t="s">
        <v>17</v>
      </c>
      <c r="C26" s="178"/>
      <c r="D26" s="178"/>
      <c r="E26" s="178"/>
      <c r="F26" s="178"/>
      <c r="G26" s="178"/>
      <c r="H26" s="178"/>
      <c r="I26" s="7"/>
      <c r="J26" s="59"/>
      <c r="K26" s="181"/>
      <c r="L26" s="181"/>
      <c r="M26" s="181"/>
      <c r="N26" s="181"/>
      <c r="O26" s="181"/>
    </row>
    <row r="27" spans="1:15" ht="13.5">
      <c r="A27" s="7"/>
      <c r="B27" s="7"/>
      <c r="C27" s="7"/>
      <c r="D27" s="7"/>
      <c r="E27" s="7"/>
      <c r="F27" s="7"/>
      <c r="G27" s="7"/>
      <c r="H27" s="7"/>
      <c r="I27" s="7"/>
      <c r="J27" s="43"/>
      <c r="K27" s="43"/>
      <c r="L27" s="43"/>
      <c r="M27" s="43"/>
      <c r="N27" s="43"/>
      <c r="O27" s="43"/>
    </row>
    <row r="28" spans="1:15" ht="14.25">
      <c r="A28" s="13"/>
      <c r="B28" s="7"/>
      <c r="C28" s="7"/>
      <c r="D28" s="7"/>
      <c r="E28" s="7"/>
      <c r="F28" s="7"/>
      <c r="G28" s="7"/>
      <c r="H28" s="7"/>
      <c r="I28" s="7"/>
      <c r="J28" s="60"/>
      <c r="K28" s="43"/>
      <c r="L28" s="43"/>
      <c r="M28" s="43"/>
      <c r="N28" s="43"/>
      <c r="O28" s="43"/>
    </row>
    <row r="29" spans="1:15" ht="14.25">
      <c r="A29" s="7"/>
      <c r="B29" s="7"/>
      <c r="C29" s="7"/>
      <c r="D29" s="7"/>
      <c r="E29" s="7"/>
      <c r="F29" s="7"/>
      <c r="G29" s="7"/>
      <c r="H29" s="7"/>
      <c r="I29" s="7"/>
      <c r="J29" s="43"/>
      <c r="K29" s="182"/>
      <c r="L29" s="182"/>
      <c r="M29" s="61"/>
      <c r="N29" s="43"/>
      <c r="O29" s="43"/>
    </row>
    <row r="30" spans="1:15" ht="14.25">
      <c r="A30" s="15"/>
      <c r="B30" s="177" t="s">
        <v>32</v>
      </c>
      <c r="C30" s="177"/>
      <c r="D30" s="177"/>
      <c r="E30" s="177"/>
      <c r="F30" s="164"/>
      <c r="G30" s="7"/>
      <c r="H30" s="7"/>
      <c r="I30" s="7"/>
      <c r="J30" s="62"/>
      <c r="K30" s="43"/>
      <c r="L30" s="43"/>
      <c r="M30" s="43"/>
      <c r="N30" s="43"/>
      <c r="O30" s="43"/>
    </row>
    <row r="31" spans="1:15" ht="18" thickBot="1">
      <c r="A31" s="12"/>
      <c r="B31" s="7"/>
      <c r="C31" s="7"/>
      <c r="D31" s="7"/>
      <c r="E31" s="7"/>
      <c r="F31" s="7"/>
      <c r="G31" s="7"/>
      <c r="H31" s="7"/>
      <c r="I31" s="7"/>
      <c r="J31" s="59"/>
      <c r="K31" s="43"/>
      <c r="L31" s="43"/>
      <c r="M31" s="43"/>
      <c r="N31" s="43"/>
      <c r="O31" s="43"/>
    </row>
    <row r="32" spans="1:15" s="6" customFormat="1" ht="45" customHeight="1">
      <c r="A32" s="186" t="s">
        <v>5</v>
      </c>
      <c r="B32" s="186" t="s">
        <v>6</v>
      </c>
      <c r="C32" s="72" t="s">
        <v>36</v>
      </c>
      <c r="D32" s="186" t="s">
        <v>35</v>
      </c>
      <c r="E32" s="16" t="s">
        <v>27</v>
      </c>
      <c r="F32" s="16" t="s">
        <v>124</v>
      </c>
      <c r="G32" s="17" t="s">
        <v>7</v>
      </c>
      <c r="H32" s="18"/>
      <c r="I32" s="19"/>
      <c r="J32" s="173"/>
      <c r="K32" s="173"/>
      <c r="L32" s="173"/>
      <c r="M32" s="18"/>
      <c r="N32" s="63"/>
      <c r="O32" s="18"/>
    </row>
    <row r="33" spans="1:15" s="6" customFormat="1" ht="17.25" customHeight="1" thickBot="1">
      <c r="A33" s="187"/>
      <c r="B33" s="187"/>
      <c r="C33" s="73" t="s">
        <v>34</v>
      </c>
      <c r="D33" s="187"/>
      <c r="E33" s="57" t="s">
        <v>34</v>
      </c>
      <c r="F33" s="57"/>
      <c r="G33" s="70" t="s">
        <v>34</v>
      </c>
      <c r="H33" s="18"/>
      <c r="I33" s="19"/>
      <c r="J33" s="173"/>
      <c r="K33" s="173"/>
      <c r="L33" s="173"/>
      <c r="M33" s="64"/>
      <c r="N33" s="64"/>
      <c r="O33" s="18"/>
    </row>
    <row r="34" spans="1:15" s="6" customFormat="1" ht="16.5">
      <c r="A34" s="20">
        <v>1</v>
      </c>
      <c r="B34" s="21" t="s">
        <v>8</v>
      </c>
      <c r="C34" s="23">
        <v>121000</v>
      </c>
      <c r="D34" s="22">
        <v>1</v>
      </c>
      <c r="E34" s="23">
        <f>SUM(C34*D34)</f>
        <v>121000</v>
      </c>
      <c r="F34" s="23">
        <v>18150</v>
      </c>
      <c r="G34" s="23">
        <f>SUM(C34*4)+(139150*8)</f>
        <v>1597200</v>
      </c>
      <c r="H34" s="24"/>
      <c r="I34" s="19"/>
      <c r="J34" s="65"/>
      <c r="K34" s="47"/>
      <c r="L34" s="66"/>
      <c r="M34" s="24"/>
      <c r="N34" s="24"/>
      <c r="O34" s="24"/>
    </row>
    <row r="35" spans="1:15" s="6" customFormat="1" ht="15.75" customHeight="1">
      <c r="A35" s="25">
        <v>2</v>
      </c>
      <c r="B35" s="26" t="s">
        <v>9</v>
      </c>
      <c r="C35" s="28">
        <v>110000</v>
      </c>
      <c r="D35" s="27">
        <v>1</v>
      </c>
      <c r="E35" s="23">
        <f t="shared" ref="E35:E42" si="0">SUM(C35*D35)</f>
        <v>110000</v>
      </c>
      <c r="F35" s="23"/>
      <c r="G35" s="23">
        <f t="shared" ref="G35:G42" si="1">SUM(E35*12)</f>
        <v>1320000</v>
      </c>
      <c r="H35" s="24"/>
      <c r="I35" s="19"/>
      <c r="J35" s="65"/>
      <c r="K35" s="47"/>
      <c r="L35" s="66"/>
      <c r="M35" s="24"/>
      <c r="N35" s="24"/>
      <c r="O35" s="24"/>
    </row>
    <row r="36" spans="1:15" s="6" customFormat="1" ht="18.75" customHeight="1">
      <c r="A36" s="20">
        <v>3</v>
      </c>
      <c r="B36" s="26" t="s">
        <v>1</v>
      </c>
      <c r="C36" s="28">
        <v>104500</v>
      </c>
      <c r="D36" s="27">
        <v>1</v>
      </c>
      <c r="E36" s="23">
        <f t="shared" si="0"/>
        <v>104500</v>
      </c>
      <c r="F36" s="23"/>
      <c r="G36" s="23">
        <f t="shared" si="1"/>
        <v>1254000</v>
      </c>
      <c r="H36" s="24"/>
      <c r="I36" s="19"/>
      <c r="J36" s="65"/>
      <c r="K36" s="47"/>
      <c r="L36" s="66"/>
      <c r="M36" s="24"/>
      <c r="N36" s="24"/>
      <c r="O36" s="24"/>
    </row>
    <row r="37" spans="1:15" s="6" customFormat="1" ht="18.75" customHeight="1">
      <c r="A37" s="20">
        <v>4</v>
      </c>
      <c r="B37" s="75" t="s">
        <v>37</v>
      </c>
      <c r="C37" s="28">
        <v>104500</v>
      </c>
      <c r="D37" s="27">
        <v>1</v>
      </c>
      <c r="E37" s="77">
        <f t="shared" ref="E37" si="2">SUM(C37*D37)</f>
        <v>104500</v>
      </c>
      <c r="F37" s="77"/>
      <c r="G37" s="23">
        <f t="shared" si="1"/>
        <v>1254000</v>
      </c>
      <c r="H37" s="24"/>
      <c r="I37" s="19"/>
      <c r="J37" s="65"/>
      <c r="K37" s="47"/>
      <c r="L37" s="66"/>
      <c r="M37" s="24"/>
      <c r="N37" s="24"/>
      <c r="O37" s="24"/>
    </row>
    <row r="38" spans="1:15" s="6" customFormat="1" ht="18" customHeight="1">
      <c r="A38" s="25">
        <v>5</v>
      </c>
      <c r="B38" s="26" t="s">
        <v>20</v>
      </c>
      <c r="C38" s="28">
        <v>104500</v>
      </c>
      <c r="D38" s="27">
        <v>31.31</v>
      </c>
      <c r="E38" s="23">
        <f t="shared" si="0"/>
        <v>3271895</v>
      </c>
      <c r="F38" s="23"/>
      <c r="G38" s="23">
        <f t="shared" si="1"/>
        <v>39262740</v>
      </c>
      <c r="H38" s="24"/>
      <c r="I38" s="19"/>
      <c r="J38" s="65"/>
      <c r="K38" s="47"/>
      <c r="L38" s="66"/>
      <c r="M38" s="24"/>
      <c r="N38" s="24"/>
      <c r="O38" s="24"/>
    </row>
    <row r="39" spans="1:15" s="6" customFormat="1" ht="17.25" customHeight="1">
      <c r="A39" s="20">
        <v>6</v>
      </c>
      <c r="B39" s="26" t="s">
        <v>30</v>
      </c>
      <c r="C39" s="28">
        <v>104500</v>
      </c>
      <c r="D39" s="27">
        <v>2.81</v>
      </c>
      <c r="E39" s="23">
        <f t="shared" si="0"/>
        <v>293645</v>
      </c>
      <c r="F39" s="23"/>
      <c r="G39" s="23">
        <f t="shared" si="1"/>
        <v>3523740</v>
      </c>
      <c r="H39" s="24"/>
      <c r="I39" s="69"/>
      <c r="J39" s="65"/>
      <c r="K39" s="47"/>
      <c r="L39" s="66"/>
      <c r="M39" s="24"/>
      <c r="N39" s="24"/>
      <c r="O39" s="24"/>
    </row>
    <row r="40" spans="1:15" s="6" customFormat="1" ht="15.75" customHeight="1">
      <c r="A40" s="20">
        <v>7</v>
      </c>
      <c r="B40" s="26" t="s">
        <v>31</v>
      </c>
      <c r="C40" s="28">
        <v>104000</v>
      </c>
      <c r="D40" s="27">
        <v>1</v>
      </c>
      <c r="E40" s="23">
        <f t="shared" si="0"/>
        <v>104000</v>
      </c>
      <c r="F40" s="23"/>
      <c r="G40" s="23">
        <f t="shared" si="1"/>
        <v>1248000</v>
      </c>
      <c r="H40" s="24"/>
      <c r="I40" s="69"/>
      <c r="J40" s="65"/>
      <c r="K40" s="47"/>
      <c r="L40" s="66"/>
      <c r="M40" s="24"/>
      <c r="N40" s="24"/>
      <c r="O40" s="24"/>
    </row>
    <row r="41" spans="1:15" s="6" customFormat="1" ht="16.5">
      <c r="A41" s="25">
        <v>8</v>
      </c>
      <c r="B41" s="26" t="s">
        <v>14</v>
      </c>
      <c r="C41" s="28">
        <v>104000</v>
      </c>
      <c r="D41" s="32">
        <v>2.5</v>
      </c>
      <c r="E41" s="23">
        <f t="shared" si="0"/>
        <v>260000</v>
      </c>
      <c r="F41" s="23"/>
      <c r="G41" s="23">
        <f t="shared" si="1"/>
        <v>3120000</v>
      </c>
      <c r="H41" s="24"/>
      <c r="I41" s="19"/>
      <c r="J41" s="65"/>
      <c r="K41" s="47"/>
      <c r="L41" s="66"/>
      <c r="M41" s="24"/>
      <c r="N41" s="24"/>
      <c r="O41" s="24"/>
    </row>
    <row r="42" spans="1:15" s="6" customFormat="1" ht="17.25" customHeight="1">
      <c r="A42" s="20">
        <v>9</v>
      </c>
      <c r="B42" s="75" t="s">
        <v>21</v>
      </c>
      <c r="C42" s="28">
        <v>104000</v>
      </c>
      <c r="D42" s="27">
        <v>1</v>
      </c>
      <c r="E42" s="77">
        <f t="shared" si="0"/>
        <v>104000</v>
      </c>
      <c r="F42" s="77"/>
      <c r="G42" s="23">
        <f t="shared" si="1"/>
        <v>1248000</v>
      </c>
      <c r="H42" s="24"/>
      <c r="I42" s="19"/>
      <c r="J42" s="65"/>
      <c r="K42" s="47"/>
      <c r="L42" s="66"/>
      <c r="M42" s="24"/>
      <c r="N42" s="24"/>
      <c r="O42" s="24"/>
    </row>
    <row r="43" spans="1:15" s="6" customFormat="1" ht="18.75" customHeight="1">
      <c r="A43" s="30"/>
      <c r="B43" s="36" t="s">
        <v>16</v>
      </c>
      <c r="C43" s="26"/>
      <c r="D43" s="27"/>
      <c r="E43" s="78"/>
      <c r="F43" s="147"/>
      <c r="G43" s="45">
        <f>SUM(G34:G42)</f>
        <v>53827680</v>
      </c>
      <c r="H43" s="24"/>
      <c r="I43" s="19"/>
      <c r="J43" s="65"/>
      <c r="K43" s="47"/>
      <c r="L43" s="66"/>
      <c r="M43" s="24"/>
      <c r="N43" s="24"/>
      <c r="O43" s="24"/>
    </row>
    <row r="44" spans="1:15" s="6" customFormat="1" ht="18.75" customHeight="1" thickBot="1">
      <c r="A44" s="35"/>
      <c r="B44" s="76" t="s">
        <v>15</v>
      </c>
      <c r="C44" s="36"/>
      <c r="D44" s="37"/>
      <c r="E44" s="79"/>
      <c r="F44" s="79"/>
      <c r="G44" s="34">
        <v>5011300</v>
      </c>
      <c r="H44" s="24"/>
      <c r="I44" s="19"/>
      <c r="J44" s="65"/>
      <c r="K44" s="47"/>
      <c r="L44" s="66"/>
      <c r="M44" s="24"/>
      <c r="N44" s="24"/>
      <c r="O44" s="24"/>
    </row>
    <row r="45" spans="1:15" s="6" customFormat="1" ht="18.75" customHeight="1" thickBot="1">
      <c r="A45" s="190" t="s">
        <v>16</v>
      </c>
      <c r="B45" s="192"/>
      <c r="C45" s="81"/>
      <c r="D45" s="82">
        <f>SUM(D34:D44)</f>
        <v>42.620000000000005</v>
      </c>
      <c r="E45" s="80">
        <f>SUM(E34:E44)</f>
        <v>4473540</v>
      </c>
      <c r="F45" s="80">
        <f>SUM(F34:F44)</f>
        <v>18150</v>
      </c>
      <c r="G45" s="49">
        <f>SUM(G43-G44)</f>
        <v>48816380</v>
      </c>
      <c r="H45" s="24"/>
      <c r="I45" s="19"/>
      <c r="J45" s="65"/>
      <c r="K45" s="47"/>
      <c r="L45" s="66"/>
      <c r="M45" s="24"/>
      <c r="N45" s="24"/>
      <c r="O45" s="24"/>
    </row>
    <row r="46" spans="1:15" s="6" customFormat="1" ht="18.75" customHeight="1">
      <c r="A46" s="46"/>
      <c r="B46" s="46"/>
      <c r="C46" s="46"/>
      <c r="D46" s="120"/>
      <c r="E46" s="121"/>
      <c r="F46" s="121"/>
      <c r="G46" s="121"/>
      <c r="H46" s="24"/>
      <c r="I46" s="19"/>
      <c r="J46" s="65"/>
      <c r="K46" s="47"/>
      <c r="L46" s="66"/>
      <c r="M46" s="24"/>
      <c r="N46" s="24"/>
      <c r="O46" s="24"/>
    </row>
    <row r="47" spans="1:15" s="6" customFormat="1" ht="18.75" customHeight="1">
      <c r="A47" s="46"/>
      <c r="B47" s="46"/>
      <c r="C47" s="46"/>
      <c r="D47" s="120"/>
      <c r="E47" s="121"/>
      <c r="F47" s="121"/>
      <c r="G47" s="121"/>
      <c r="H47" s="24"/>
      <c r="I47" s="19"/>
      <c r="J47" s="65"/>
      <c r="K47" s="47"/>
      <c r="L47" s="66"/>
      <c r="M47" s="24"/>
      <c r="N47" s="24"/>
      <c r="O47" s="24"/>
    </row>
    <row r="48" spans="1:15" ht="17.25">
      <c r="A48" s="11"/>
      <c r="B48" s="7"/>
      <c r="C48" s="7"/>
      <c r="D48" s="7"/>
      <c r="E48" s="7"/>
      <c r="F48" s="7"/>
      <c r="G48" s="7"/>
      <c r="H48" s="7"/>
      <c r="I48" s="7"/>
      <c r="J48" s="42"/>
      <c r="K48" s="43"/>
      <c r="L48" s="43"/>
      <c r="M48" s="43"/>
      <c r="N48" s="43"/>
      <c r="O48" s="43"/>
    </row>
    <row r="49" spans="1:15" ht="23.25" customHeight="1">
      <c r="A49" s="11"/>
      <c r="B49" s="148"/>
      <c r="C49" s="148"/>
      <c r="D49" s="148"/>
      <c r="E49" s="148"/>
      <c r="F49" s="148"/>
      <c r="G49" s="148"/>
      <c r="H49" s="41"/>
      <c r="I49" s="7"/>
      <c r="J49" s="42"/>
      <c r="K49" s="174"/>
      <c r="L49" s="175"/>
      <c r="M49" s="67"/>
      <c r="N49" s="68"/>
      <c r="O49" s="68"/>
    </row>
    <row r="50" spans="1:15" ht="17.25">
      <c r="A50" s="11"/>
      <c r="B50" s="7"/>
      <c r="C50" s="7"/>
      <c r="D50" s="11"/>
      <c r="E50" s="11"/>
      <c r="F50" s="11"/>
      <c r="G50" s="7"/>
      <c r="H50" s="7"/>
      <c r="I50" s="7"/>
      <c r="J50" s="42"/>
      <c r="K50" s="43"/>
      <c r="L50" s="42"/>
      <c r="M50" s="42"/>
      <c r="N50" s="43"/>
      <c r="O50" s="43"/>
    </row>
    <row r="51" spans="1:15" ht="17.25">
      <c r="A51" s="11"/>
      <c r="B51" s="7"/>
      <c r="C51" s="7"/>
      <c r="D51" s="11"/>
      <c r="E51" s="11"/>
      <c r="F51" s="11"/>
      <c r="G51" s="7"/>
      <c r="H51" s="7"/>
      <c r="I51" s="7"/>
      <c r="J51" s="42"/>
      <c r="K51" s="43"/>
      <c r="L51" s="42"/>
      <c r="M51" s="42"/>
      <c r="N51" s="43"/>
      <c r="O51" s="43"/>
    </row>
    <row r="52" spans="1:15" ht="17.25">
      <c r="A52" s="11"/>
      <c r="B52" s="11"/>
      <c r="C52" s="11"/>
      <c r="D52" s="7"/>
      <c r="E52" s="41"/>
      <c r="F52" s="169"/>
      <c r="G52" s="9"/>
      <c r="H52" s="41"/>
      <c r="I52" s="42"/>
      <c r="J52" s="42"/>
      <c r="K52" s="42"/>
      <c r="L52" s="43"/>
      <c r="M52" s="43"/>
      <c r="N52" s="68"/>
      <c r="O52" s="68"/>
    </row>
    <row r="53" spans="1:15" ht="17.25">
      <c r="A53" s="11"/>
      <c r="B53" s="11"/>
      <c r="C53" s="11"/>
      <c r="D53" s="7"/>
      <c r="E53" s="7"/>
      <c r="F53" s="7"/>
      <c r="G53" s="41"/>
      <c r="H53" s="41"/>
      <c r="I53" s="42"/>
      <c r="J53" s="42"/>
      <c r="K53" s="42"/>
      <c r="L53" s="43"/>
      <c r="M53" s="43"/>
      <c r="N53" s="68"/>
      <c r="O53" s="68"/>
    </row>
    <row r="54" spans="1:15" ht="17.25">
      <c r="A54" s="10"/>
      <c r="B54" s="189"/>
      <c r="C54" s="189"/>
      <c r="D54" s="189"/>
      <c r="E54" s="7"/>
      <c r="F54" s="7"/>
      <c r="G54" s="7"/>
      <c r="H54" s="7"/>
      <c r="I54" s="43"/>
      <c r="J54" s="54"/>
      <c r="K54" s="172"/>
      <c r="L54" s="172"/>
      <c r="M54" s="43"/>
      <c r="N54" s="43"/>
      <c r="O54" s="43"/>
    </row>
    <row r="55" spans="1:15" ht="17.25">
      <c r="A55" s="10"/>
      <c r="B55" s="189"/>
      <c r="C55" s="189"/>
      <c r="D55" s="189"/>
      <c r="E55" s="7"/>
      <c r="F55" s="7"/>
      <c r="G55" s="41"/>
      <c r="H55" s="41"/>
      <c r="I55" s="43"/>
      <c r="J55" s="54"/>
      <c r="K55" s="172"/>
      <c r="L55" s="172"/>
      <c r="M55" s="43"/>
      <c r="N55" s="68"/>
      <c r="O55" s="68"/>
    </row>
    <row r="56" spans="1:15" ht="33.75" customHeight="1">
      <c r="A56" s="10"/>
      <c r="B56" s="189"/>
      <c r="C56" s="189"/>
      <c r="D56" s="189"/>
      <c r="E56" s="10"/>
      <c r="F56" s="10"/>
      <c r="G56" s="41"/>
      <c r="H56" s="7"/>
      <c r="I56" s="7"/>
      <c r="J56" s="54"/>
      <c r="K56" s="172"/>
      <c r="L56" s="172"/>
      <c r="M56" s="54"/>
      <c r="N56" s="43"/>
      <c r="O56" s="43"/>
    </row>
    <row r="57" spans="1:15" ht="17.25">
      <c r="A57" s="7"/>
      <c r="B57" s="11"/>
      <c r="C57" s="11"/>
      <c r="D57" s="10"/>
      <c r="E57" s="7"/>
      <c r="F57" s="7"/>
      <c r="G57" s="11"/>
      <c r="H57" s="7"/>
      <c r="I57" s="7"/>
      <c r="J57" s="43"/>
      <c r="K57" s="42"/>
      <c r="L57" s="54"/>
      <c r="M57" s="42"/>
      <c r="N57" s="42"/>
      <c r="O57" s="43"/>
    </row>
    <row r="58" spans="1:15" ht="17.25">
      <c r="A58" s="7"/>
      <c r="B58" s="7"/>
      <c r="C58" s="7"/>
      <c r="D58" s="10"/>
      <c r="E58" s="10"/>
      <c r="F58" s="10"/>
      <c r="G58" s="7"/>
      <c r="H58" s="7"/>
      <c r="I58" s="7"/>
    </row>
  </sheetData>
  <mergeCells count="20">
    <mergeCell ref="N16:O17"/>
    <mergeCell ref="L22:N22"/>
    <mergeCell ref="B24:H24"/>
    <mergeCell ref="K24:O24"/>
    <mergeCell ref="D32:D33"/>
    <mergeCell ref="J32:J33"/>
    <mergeCell ref="K32:K33"/>
    <mergeCell ref="D11:G17"/>
    <mergeCell ref="D2:G8"/>
    <mergeCell ref="A45:B45"/>
    <mergeCell ref="K49:L49"/>
    <mergeCell ref="B30:E30"/>
    <mergeCell ref="A32:A33"/>
    <mergeCell ref="B54:D56"/>
    <mergeCell ref="K54:L56"/>
    <mergeCell ref="B26:H26"/>
    <mergeCell ref="K26:O26"/>
    <mergeCell ref="K29:L29"/>
    <mergeCell ref="L32:L33"/>
    <mergeCell ref="B32:B33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8" min="15" max="69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J61"/>
  <sheetViews>
    <sheetView workbookViewId="0">
      <selection activeCell="D39" sqref="D39"/>
    </sheetView>
  </sheetViews>
  <sheetFormatPr defaultRowHeight="12.75"/>
  <cols>
    <col min="1" max="1" width="6" customWidth="1"/>
    <col min="2" max="2" width="27.85546875" customWidth="1"/>
    <col min="3" max="3" width="16.28515625" customWidth="1"/>
    <col min="4" max="6" width="17.85546875" customWidth="1"/>
    <col min="7" max="7" width="18.5703125" customWidth="1"/>
    <col min="8" max="8" width="21.140625" customWidth="1"/>
    <col min="9" max="9" width="34.28515625" bestFit="1" customWidth="1"/>
  </cols>
  <sheetData>
    <row r="2" spans="4:7" ht="12.75" customHeight="1">
      <c r="D2" s="183" t="s">
        <v>131</v>
      </c>
      <c r="E2" s="183"/>
      <c r="F2" s="183"/>
      <c r="G2" s="183"/>
    </row>
    <row r="3" spans="4:7" ht="12.75" customHeight="1">
      <c r="D3" s="183"/>
      <c r="E3" s="183"/>
      <c r="F3" s="183"/>
      <c r="G3" s="183"/>
    </row>
    <row r="4" spans="4:7" ht="12.75" customHeight="1">
      <c r="D4" s="183"/>
      <c r="E4" s="183"/>
      <c r="F4" s="183"/>
      <c r="G4" s="183"/>
    </row>
    <row r="5" spans="4:7" ht="12.75" customHeight="1">
      <c r="D5" s="183"/>
      <c r="E5" s="183"/>
      <c r="F5" s="183"/>
      <c r="G5" s="183"/>
    </row>
    <row r="6" spans="4:7" ht="12.75" customHeight="1">
      <c r="D6" s="183"/>
      <c r="E6" s="183"/>
      <c r="F6" s="183"/>
      <c r="G6" s="183"/>
    </row>
    <row r="7" spans="4:7" ht="12.75" customHeight="1">
      <c r="D7" s="183"/>
      <c r="E7" s="183"/>
      <c r="F7" s="183"/>
      <c r="G7" s="183"/>
    </row>
    <row r="8" spans="4:7" ht="12.75" customHeight="1">
      <c r="D8" s="183"/>
      <c r="E8" s="183"/>
      <c r="F8" s="183"/>
      <c r="G8" s="183"/>
    </row>
    <row r="9" spans="4:7" ht="16.5">
      <c r="D9" s="117"/>
      <c r="E9" s="117"/>
      <c r="F9" s="158"/>
      <c r="G9" s="117"/>
    </row>
    <row r="10" spans="4:7" ht="16.5">
      <c r="D10" s="127"/>
      <c r="E10" s="127"/>
      <c r="F10" s="158"/>
      <c r="G10" s="127"/>
    </row>
    <row r="11" spans="4:7" ht="12" customHeight="1">
      <c r="D11" s="183" t="s">
        <v>133</v>
      </c>
      <c r="E11" s="183"/>
      <c r="F11" s="183"/>
      <c r="G11" s="183"/>
    </row>
    <row r="12" spans="4:7" ht="16.5" hidden="1" customHeight="1">
      <c r="D12" s="183"/>
      <c r="E12" s="183"/>
      <c r="F12" s="183"/>
      <c r="G12" s="183"/>
    </row>
    <row r="13" spans="4:7" ht="16.5" customHeight="1">
      <c r="D13" s="183"/>
      <c r="E13" s="183"/>
      <c r="F13" s="183"/>
      <c r="G13" s="183"/>
    </row>
    <row r="14" spans="4:7" ht="16.5" customHeight="1">
      <c r="D14" s="183"/>
      <c r="E14" s="183"/>
      <c r="F14" s="183"/>
      <c r="G14" s="183"/>
    </row>
    <row r="15" spans="4:7" ht="16.5" customHeight="1">
      <c r="D15" s="183"/>
      <c r="E15" s="183"/>
      <c r="F15" s="183"/>
      <c r="G15" s="183"/>
    </row>
    <row r="16" spans="4:7" ht="10.5" customHeight="1">
      <c r="D16" s="183"/>
      <c r="E16" s="183"/>
      <c r="F16" s="183"/>
      <c r="G16" s="183"/>
    </row>
    <row r="17" spans="1:9" ht="12.75" customHeight="1">
      <c r="A17" s="7"/>
      <c r="B17" s="7"/>
      <c r="C17" s="7"/>
      <c r="D17" s="183"/>
      <c r="E17" s="183"/>
      <c r="F17" s="183"/>
      <c r="G17" s="183"/>
      <c r="H17" s="74"/>
      <c r="I17" s="1"/>
    </row>
    <row r="18" spans="1:9" ht="12.75" customHeight="1">
      <c r="A18" s="7"/>
      <c r="B18" s="7"/>
      <c r="C18" s="7"/>
      <c r="D18" s="158"/>
      <c r="E18" s="158"/>
      <c r="F18" s="158"/>
      <c r="G18" s="158"/>
      <c r="H18" s="74"/>
      <c r="I18" s="1"/>
    </row>
    <row r="19" spans="1:9" ht="12.75" customHeight="1">
      <c r="A19" s="7"/>
      <c r="B19" s="7"/>
      <c r="C19" s="7"/>
      <c r="D19" s="158"/>
      <c r="E19" s="158"/>
      <c r="F19" s="158"/>
      <c r="G19" s="158"/>
      <c r="H19" s="74"/>
      <c r="I19" s="1"/>
    </row>
    <row r="20" spans="1:9" ht="12.75" customHeight="1">
      <c r="A20" s="7"/>
      <c r="B20" s="7"/>
      <c r="C20" s="7"/>
      <c r="D20" s="158"/>
      <c r="E20" s="158"/>
      <c r="F20" s="158"/>
      <c r="G20" s="158"/>
      <c r="H20" s="74"/>
      <c r="I20" s="1"/>
    </row>
    <row r="21" spans="1:9" ht="17.25">
      <c r="A21" s="10"/>
      <c r="B21" s="7"/>
      <c r="C21" s="7"/>
      <c r="D21" s="7"/>
      <c r="E21" s="7"/>
      <c r="F21" s="7"/>
      <c r="G21" s="7"/>
      <c r="H21" s="7"/>
      <c r="I21" s="1"/>
    </row>
    <row r="22" spans="1:9" ht="18" customHeight="1">
      <c r="A22" s="7"/>
      <c r="B22" s="7"/>
      <c r="C22" s="7"/>
      <c r="D22" s="41" t="s">
        <v>2</v>
      </c>
      <c r="E22" s="41"/>
      <c r="F22" s="169"/>
      <c r="G22" s="41"/>
      <c r="H22" s="7"/>
      <c r="I22" s="1"/>
    </row>
    <row r="23" spans="1:9" ht="17.25">
      <c r="A23" s="12"/>
      <c r="B23" s="7"/>
      <c r="C23" s="7"/>
      <c r="D23" s="7"/>
      <c r="E23" s="7"/>
      <c r="F23" s="7"/>
      <c r="G23" s="7"/>
      <c r="H23" s="7"/>
      <c r="I23" s="1"/>
    </row>
    <row r="24" spans="1:9" ht="18" customHeight="1">
      <c r="A24" s="7"/>
      <c r="B24" s="171" t="s">
        <v>3</v>
      </c>
      <c r="C24" s="171"/>
      <c r="D24" s="171"/>
      <c r="E24" s="171"/>
      <c r="F24" s="171"/>
      <c r="G24" s="171"/>
      <c r="H24" s="171"/>
      <c r="I24" s="1"/>
    </row>
    <row r="25" spans="1:9" ht="17.25">
      <c r="A25" s="12"/>
      <c r="B25" s="7"/>
      <c r="C25" s="7"/>
      <c r="D25" s="7"/>
      <c r="E25" s="7"/>
      <c r="F25" s="7"/>
      <c r="G25" s="7"/>
      <c r="H25" s="7"/>
      <c r="I25" s="1"/>
    </row>
    <row r="26" spans="1:9" ht="17.25">
      <c r="A26" s="12"/>
      <c r="B26" s="178" t="s">
        <v>19</v>
      </c>
      <c r="C26" s="178"/>
      <c r="D26" s="178"/>
      <c r="E26" s="178"/>
      <c r="F26" s="178"/>
      <c r="G26" s="178"/>
      <c r="H26" s="178"/>
      <c r="I26" s="1"/>
    </row>
    <row r="27" spans="1:9" ht="13.5">
      <c r="A27" s="7"/>
      <c r="B27" s="7"/>
      <c r="C27" s="7"/>
      <c r="D27" s="7"/>
      <c r="E27" s="7"/>
      <c r="F27" s="7"/>
      <c r="G27" s="7"/>
      <c r="H27" s="7"/>
      <c r="I27" s="1"/>
    </row>
    <row r="28" spans="1:9" ht="17.25">
      <c r="A28" s="12"/>
      <c r="B28" s="7"/>
      <c r="C28" s="7"/>
      <c r="D28" s="7"/>
      <c r="E28" s="7"/>
      <c r="F28" s="7"/>
      <c r="G28" s="7"/>
      <c r="H28" s="7"/>
      <c r="I28" s="1"/>
    </row>
    <row r="29" spans="1:9" ht="14.25">
      <c r="A29" s="13"/>
      <c r="B29" s="7"/>
      <c r="C29" s="7"/>
      <c r="D29" s="7"/>
      <c r="E29" s="7"/>
      <c r="F29" s="7"/>
      <c r="G29" s="7"/>
      <c r="H29" s="7"/>
      <c r="I29" s="1"/>
    </row>
    <row r="30" spans="1:9" ht="14.25">
      <c r="A30" s="7"/>
      <c r="B30" s="177" t="s">
        <v>122</v>
      </c>
      <c r="C30" s="177"/>
      <c r="D30" s="177"/>
      <c r="E30" s="177"/>
      <c r="F30" s="164"/>
      <c r="G30" s="7"/>
      <c r="H30" s="7"/>
      <c r="I30" s="1"/>
    </row>
    <row r="31" spans="1:9" ht="14.25">
      <c r="A31" s="15"/>
      <c r="B31" s="7"/>
      <c r="C31" s="7"/>
      <c r="D31" s="7"/>
      <c r="E31" s="7"/>
      <c r="F31" s="7"/>
      <c r="G31" s="7"/>
      <c r="H31" s="7"/>
      <c r="I31" s="1"/>
    </row>
    <row r="32" spans="1:9" ht="18" thickBot="1">
      <c r="A32" s="12"/>
      <c r="B32" s="7"/>
      <c r="C32" s="7"/>
      <c r="D32" s="7"/>
      <c r="E32" s="7"/>
      <c r="F32" s="7"/>
      <c r="G32" s="7"/>
      <c r="H32" s="7"/>
      <c r="I32" s="1"/>
    </row>
    <row r="33" spans="1:9" s="6" customFormat="1" ht="47.25" customHeight="1">
      <c r="A33" s="186" t="s">
        <v>5</v>
      </c>
      <c r="B33" s="186" t="s">
        <v>6</v>
      </c>
      <c r="C33" s="72" t="s">
        <v>36</v>
      </c>
      <c r="D33" s="186" t="s">
        <v>35</v>
      </c>
      <c r="E33" s="16" t="s">
        <v>27</v>
      </c>
      <c r="F33" s="16" t="s">
        <v>124</v>
      </c>
      <c r="G33" s="17" t="s">
        <v>7</v>
      </c>
      <c r="H33" s="18"/>
      <c r="I33" s="5"/>
    </row>
    <row r="34" spans="1:9" s="6" customFormat="1" ht="24" customHeight="1" thickBot="1">
      <c r="A34" s="187"/>
      <c r="B34" s="187"/>
      <c r="C34" s="73" t="s">
        <v>34</v>
      </c>
      <c r="D34" s="187"/>
      <c r="E34" s="57" t="s">
        <v>34</v>
      </c>
      <c r="F34" s="57"/>
      <c r="G34" s="70" t="s">
        <v>34</v>
      </c>
      <c r="H34" s="18"/>
      <c r="I34" s="5"/>
    </row>
    <row r="35" spans="1:9" s="6" customFormat="1" ht="16.5">
      <c r="A35" s="20">
        <v>1</v>
      </c>
      <c r="B35" s="21" t="s">
        <v>8</v>
      </c>
      <c r="C35" s="23">
        <v>121000</v>
      </c>
      <c r="D35" s="22">
        <v>1</v>
      </c>
      <c r="E35" s="23">
        <f>SUM(C35*D35)</f>
        <v>121000</v>
      </c>
      <c r="F35" s="23">
        <v>18150</v>
      </c>
      <c r="G35" s="23">
        <f>SUM(C35*4)+(139150*8)</f>
        <v>1597200</v>
      </c>
      <c r="H35" s="24"/>
      <c r="I35" s="5"/>
    </row>
    <row r="36" spans="1:9" s="6" customFormat="1" ht="16.5">
      <c r="A36" s="25">
        <v>2</v>
      </c>
      <c r="B36" s="26" t="s">
        <v>9</v>
      </c>
      <c r="C36" s="28">
        <v>110000</v>
      </c>
      <c r="D36" s="27">
        <v>1</v>
      </c>
      <c r="E36" s="23">
        <f t="shared" ref="E36:E43" si="0">SUM(C36*D36)</f>
        <v>110000</v>
      </c>
      <c r="F36" s="23"/>
      <c r="G36" s="23">
        <f t="shared" ref="G36:G43" si="1">SUM(E36*12)</f>
        <v>1320000</v>
      </c>
      <c r="H36" s="24"/>
      <c r="I36" s="5"/>
    </row>
    <row r="37" spans="1:9" s="6" customFormat="1" ht="16.5">
      <c r="A37" s="20">
        <v>3</v>
      </c>
      <c r="B37" s="26" t="s">
        <v>1</v>
      </c>
      <c r="C37" s="28">
        <v>104500</v>
      </c>
      <c r="D37" s="27">
        <v>2</v>
      </c>
      <c r="E37" s="23">
        <f t="shared" si="0"/>
        <v>209000</v>
      </c>
      <c r="F37" s="23"/>
      <c r="G37" s="23">
        <f t="shared" si="1"/>
        <v>2508000</v>
      </c>
      <c r="H37" s="24"/>
      <c r="I37" s="5"/>
    </row>
    <row r="38" spans="1:9" s="6" customFormat="1" ht="16.5">
      <c r="A38" s="25">
        <v>4</v>
      </c>
      <c r="B38" s="26" t="s">
        <v>10</v>
      </c>
      <c r="C38" s="28">
        <v>104500</v>
      </c>
      <c r="D38" s="27">
        <v>1</v>
      </c>
      <c r="E38" s="23">
        <f t="shared" si="0"/>
        <v>104500</v>
      </c>
      <c r="F38" s="23"/>
      <c r="G38" s="23">
        <f t="shared" si="1"/>
        <v>1254000</v>
      </c>
      <c r="H38" s="24"/>
      <c r="I38" s="5"/>
    </row>
    <row r="39" spans="1:9" s="6" customFormat="1" ht="15" customHeight="1">
      <c r="A39" s="20">
        <v>5</v>
      </c>
      <c r="B39" s="26" t="s">
        <v>20</v>
      </c>
      <c r="C39" s="28">
        <v>104500</v>
      </c>
      <c r="D39" s="27">
        <v>38.950000000000003</v>
      </c>
      <c r="E39" s="23">
        <f t="shared" si="0"/>
        <v>4070275.0000000005</v>
      </c>
      <c r="F39" s="23"/>
      <c r="G39" s="23">
        <f t="shared" si="1"/>
        <v>48843300.000000007</v>
      </c>
      <c r="H39" s="24"/>
      <c r="I39" s="5"/>
    </row>
    <row r="40" spans="1:9" s="6" customFormat="1" ht="15" customHeight="1">
      <c r="A40" s="25">
        <v>6</v>
      </c>
      <c r="B40" s="26" t="s">
        <v>30</v>
      </c>
      <c r="C40" s="28">
        <v>104500</v>
      </c>
      <c r="D40" s="27">
        <v>4.33</v>
      </c>
      <c r="E40" s="23">
        <f t="shared" si="0"/>
        <v>452485</v>
      </c>
      <c r="F40" s="23"/>
      <c r="G40" s="23">
        <f t="shared" si="1"/>
        <v>5429820</v>
      </c>
      <c r="H40" s="24"/>
      <c r="I40" s="5"/>
    </row>
    <row r="41" spans="1:9" s="6" customFormat="1" ht="16.5">
      <c r="A41" s="20">
        <v>7</v>
      </c>
      <c r="B41" s="26" t="s">
        <v>21</v>
      </c>
      <c r="C41" s="28">
        <v>104000</v>
      </c>
      <c r="D41" s="27">
        <v>1</v>
      </c>
      <c r="E41" s="23">
        <f t="shared" si="0"/>
        <v>104000</v>
      </c>
      <c r="F41" s="23"/>
      <c r="G41" s="23">
        <f t="shared" si="1"/>
        <v>1248000</v>
      </c>
      <c r="H41" s="24"/>
      <c r="I41" s="5"/>
    </row>
    <row r="42" spans="1:9" s="6" customFormat="1" ht="16.5">
      <c r="A42" s="25">
        <v>8</v>
      </c>
      <c r="B42" s="26" t="s">
        <v>18</v>
      </c>
      <c r="C42" s="28">
        <v>104000</v>
      </c>
      <c r="D42" s="27">
        <v>1</v>
      </c>
      <c r="E42" s="23">
        <f t="shared" si="0"/>
        <v>104000</v>
      </c>
      <c r="F42" s="23"/>
      <c r="G42" s="23">
        <f t="shared" si="1"/>
        <v>1248000</v>
      </c>
      <c r="H42" s="24"/>
      <c r="I42" s="5"/>
    </row>
    <row r="43" spans="1:9" s="6" customFormat="1" ht="16.5">
      <c r="A43" s="20">
        <v>9</v>
      </c>
      <c r="B43" s="26" t="s">
        <v>14</v>
      </c>
      <c r="C43" s="28">
        <v>104000</v>
      </c>
      <c r="D43" s="27">
        <v>2</v>
      </c>
      <c r="E43" s="23">
        <f t="shared" si="0"/>
        <v>208000</v>
      </c>
      <c r="F43" s="23"/>
      <c r="G43" s="23">
        <f t="shared" si="1"/>
        <v>2496000</v>
      </c>
      <c r="H43" s="24"/>
      <c r="I43" s="5"/>
    </row>
    <row r="44" spans="1:9" s="6" customFormat="1" ht="16.5">
      <c r="A44" s="25"/>
      <c r="B44" s="36" t="s">
        <v>16</v>
      </c>
      <c r="C44" s="33"/>
      <c r="D44" s="32"/>
      <c r="E44" s="89">
        <f>SUM(E35:E43)</f>
        <v>5483260</v>
      </c>
      <c r="F44" s="89"/>
      <c r="G44" s="89">
        <f>SUM(G35:G43)</f>
        <v>65944320.000000007</v>
      </c>
      <c r="H44" s="24"/>
      <c r="I44" s="5"/>
    </row>
    <row r="45" spans="1:9" s="6" customFormat="1" ht="16.5">
      <c r="A45" s="56"/>
      <c r="B45" s="31" t="s">
        <v>29</v>
      </c>
      <c r="C45" s="33"/>
      <c r="D45" s="32"/>
      <c r="E45" s="23">
        <v>98880</v>
      </c>
      <c r="F45" s="23"/>
      <c r="G45" s="23">
        <f t="shared" ref="G45" si="2">SUM(E45*12)</f>
        <v>1186560</v>
      </c>
      <c r="H45" s="24"/>
      <c r="I45" s="5"/>
    </row>
    <row r="46" spans="1:9" s="6" customFormat="1" ht="17.25" thickBot="1">
      <c r="A46" s="35"/>
      <c r="B46" s="36" t="s">
        <v>15</v>
      </c>
      <c r="C46" s="36"/>
      <c r="D46" s="37"/>
      <c r="E46" s="34"/>
      <c r="F46" s="34"/>
      <c r="G46" s="34">
        <v>6040900</v>
      </c>
      <c r="H46" s="24"/>
      <c r="I46" s="5"/>
    </row>
    <row r="47" spans="1:9" ht="20.25" customHeight="1" thickBot="1">
      <c r="A47" s="190" t="s">
        <v>16</v>
      </c>
      <c r="B47" s="192"/>
      <c r="C47" s="81"/>
      <c r="D47" s="81">
        <f>SUM(D35:D46)</f>
        <v>52.28</v>
      </c>
      <c r="E47" s="71">
        <f>SUM(E44:E45)</f>
        <v>5582140</v>
      </c>
      <c r="F47" s="71">
        <f>SUM(F35:F46)</f>
        <v>18150</v>
      </c>
      <c r="G47" s="49">
        <f>SUM(G44+G45)-G46</f>
        <v>61089980</v>
      </c>
      <c r="H47" s="40"/>
      <c r="I47" s="1"/>
    </row>
    <row r="48" spans="1:9" ht="17.25">
      <c r="A48" s="11"/>
      <c r="B48" s="7"/>
      <c r="C48" s="7"/>
      <c r="D48" s="7"/>
      <c r="E48" s="7"/>
      <c r="F48" s="7"/>
      <c r="G48" s="50"/>
      <c r="H48" s="11"/>
      <c r="I48" s="1"/>
    </row>
    <row r="49" spans="1:10" ht="17.25">
      <c r="A49" s="11"/>
      <c r="B49" s="7"/>
      <c r="C49" s="7"/>
      <c r="D49" s="7"/>
      <c r="E49" s="7"/>
      <c r="F49" s="7"/>
      <c r="G49" s="7"/>
      <c r="H49" s="7"/>
      <c r="I49" s="1"/>
    </row>
    <row r="50" spans="1:10" ht="22.5" customHeight="1">
      <c r="A50" s="11"/>
      <c r="B50" s="148"/>
      <c r="C50" s="148"/>
      <c r="D50" s="148"/>
      <c r="E50" s="148"/>
      <c r="F50" s="148"/>
      <c r="G50" s="148"/>
      <c r="H50" s="41"/>
      <c r="I50" s="1"/>
    </row>
    <row r="51" spans="1:10" ht="17.25">
      <c r="A51" s="11"/>
      <c r="B51" s="7"/>
      <c r="C51" s="7"/>
      <c r="D51" s="11"/>
      <c r="E51" s="11"/>
      <c r="F51" s="11"/>
      <c r="G51" s="7"/>
      <c r="H51" s="7"/>
      <c r="I51" s="1"/>
    </row>
    <row r="52" spans="1:10" ht="17.25">
      <c r="A52" s="11"/>
      <c r="B52" s="7"/>
      <c r="C52" s="7"/>
      <c r="D52" s="11"/>
      <c r="E52" s="11"/>
      <c r="F52" s="11"/>
      <c r="G52" s="7"/>
      <c r="H52" s="7"/>
      <c r="I52" s="1"/>
    </row>
    <row r="53" spans="1:10" ht="17.25">
      <c r="A53" s="11"/>
      <c r="B53" s="11"/>
      <c r="C53" s="11"/>
      <c r="D53" s="7"/>
      <c r="E53" s="7"/>
      <c r="F53" s="7"/>
      <c r="G53" s="193"/>
      <c r="H53" s="193"/>
      <c r="I53" s="2"/>
      <c r="J53" s="4"/>
    </row>
    <row r="54" spans="1:10" ht="17.25">
      <c r="A54" s="11"/>
      <c r="B54" s="11"/>
      <c r="C54" s="11"/>
      <c r="D54" s="7"/>
      <c r="E54" s="7"/>
      <c r="F54" s="7"/>
      <c r="G54" s="8"/>
      <c r="H54" s="8"/>
      <c r="I54" s="2"/>
      <c r="J54" s="4"/>
    </row>
    <row r="55" spans="1:10" ht="17.25">
      <c r="A55" s="11"/>
      <c r="B55" s="7"/>
      <c r="C55" s="7"/>
      <c r="D55" s="11"/>
      <c r="E55" s="11"/>
      <c r="F55" s="11"/>
      <c r="G55" s="7"/>
      <c r="H55" s="7"/>
      <c r="I55" s="3"/>
      <c r="J55" s="4"/>
    </row>
    <row r="56" spans="1:10" ht="17.25">
      <c r="A56" s="10"/>
      <c r="B56" s="144"/>
      <c r="C56" s="144"/>
      <c r="D56" s="144"/>
      <c r="E56" s="7"/>
      <c r="F56" s="7"/>
      <c r="G56" s="7"/>
      <c r="H56" s="7"/>
      <c r="I56" s="3"/>
      <c r="J56" s="4"/>
    </row>
    <row r="57" spans="1:10" ht="17.25">
      <c r="A57" s="10"/>
      <c r="B57" s="144"/>
      <c r="C57" s="144"/>
      <c r="D57" s="144"/>
      <c r="E57" s="7"/>
      <c r="F57" s="7"/>
      <c r="G57" s="193"/>
      <c r="H57" s="193"/>
      <c r="I57" s="3"/>
      <c r="J57" s="4"/>
    </row>
    <row r="58" spans="1:10" ht="32.25" customHeight="1">
      <c r="A58" s="10"/>
      <c r="B58" s="144"/>
      <c r="C58" s="144"/>
      <c r="D58" s="144"/>
      <c r="E58" s="10"/>
      <c r="F58" s="10"/>
      <c r="G58" s="7"/>
      <c r="H58" s="7"/>
      <c r="I58" s="1"/>
    </row>
    <row r="59" spans="1:10" ht="17.25">
      <c r="A59" s="7"/>
      <c r="B59" s="11"/>
      <c r="C59" s="11"/>
      <c r="D59" s="10"/>
      <c r="E59" s="7"/>
      <c r="F59" s="7"/>
      <c r="G59" s="11"/>
      <c r="H59" s="7"/>
    </row>
    <row r="60" spans="1:10" ht="17.25">
      <c r="A60" s="7"/>
      <c r="B60" s="7"/>
      <c r="C60" s="7"/>
      <c r="D60" s="10"/>
      <c r="E60" s="10"/>
      <c r="F60" s="10"/>
      <c r="G60" s="7"/>
      <c r="H60" s="7"/>
    </row>
    <row r="61" spans="1:10" ht="13.5">
      <c r="A61" s="7"/>
      <c r="B61" s="7"/>
      <c r="C61" s="7"/>
      <c r="D61" s="7"/>
      <c r="E61" s="7"/>
      <c r="F61" s="7"/>
      <c r="G61" s="7"/>
      <c r="H61" s="7"/>
    </row>
  </sheetData>
  <mergeCells count="11">
    <mergeCell ref="A47:B47"/>
    <mergeCell ref="G53:H53"/>
    <mergeCell ref="G57:H57"/>
    <mergeCell ref="D2:G8"/>
    <mergeCell ref="B24:H24"/>
    <mergeCell ref="B26:H26"/>
    <mergeCell ref="B30:E30"/>
    <mergeCell ref="A33:A34"/>
    <mergeCell ref="B33:B34"/>
    <mergeCell ref="D33:D34"/>
    <mergeCell ref="D11:G17"/>
  </mergeCells>
  <printOptions horizontalCentered="1"/>
  <pageMargins left="0" right="0" top="0" bottom="0" header="0.51181102362204722" footer="0.51181102362204722"/>
  <pageSetup paperSize="9" scale="71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J65"/>
  <sheetViews>
    <sheetView workbookViewId="0">
      <selection activeCell="D2" sqref="D2:G9"/>
    </sheetView>
  </sheetViews>
  <sheetFormatPr defaultRowHeight="12.75"/>
  <cols>
    <col min="1" max="1" width="6" customWidth="1"/>
    <col min="2" max="2" width="32.140625" customWidth="1"/>
    <col min="3" max="3" width="16.28515625" customWidth="1"/>
    <col min="4" max="6" width="17.85546875" customWidth="1"/>
    <col min="7" max="7" width="18.5703125" customWidth="1"/>
    <col min="8" max="8" width="21.140625" customWidth="1"/>
    <col min="9" max="9" width="34.28515625" bestFit="1" customWidth="1"/>
  </cols>
  <sheetData>
    <row r="2" spans="1:9" ht="12.75" customHeight="1">
      <c r="D2" s="194" t="s">
        <v>135</v>
      </c>
      <c r="E2" s="194"/>
      <c r="F2" s="194"/>
      <c r="G2" s="194"/>
    </row>
    <row r="3" spans="1:9" ht="12.75" customHeight="1">
      <c r="D3" s="194"/>
      <c r="E3" s="194"/>
      <c r="F3" s="194"/>
      <c r="G3" s="194"/>
    </row>
    <row r="4" spans="1:9" ht="12.75" customHeight="1">
      <c r="D4" s="194"/>
      <c r="E4" s="194"/>
      <c r="F4" s="194"/>
      <c r="G4" s="194"/>
    </row>
    <row r="5" spans="1:9" ht="12.75" customHeight="1">
      <c r="D5" s="194"/>
      <c r="E5" s="194"/>
      <c r="F5" s="194"/>
      <c r="G5" s="194"/>
    </row>
    <row r="6" spans="1:9" ht="12.75" customHeight="1">
      <c r="D6" s="194"/>
      <c r="E6" s="194"/>
      <c r="F6" s="194"/>
      <c r="G6" s="194"/>
    </row>
    <row r="7" spans="1:9" ht="12.75" customHeight="1">
      <c r="D7" s="194"/>
      <c r="E7" s="194"/>
      <c r="F7" s="194"/>
      <c r="G7" s="194"/>
    </row>
    <row r="8" spans="1:9" ht="12.75" customHeight="1">
      <c r="D8" s="194"/>
      <c r="E8" s="194"/>
      <c r="F8" s="194"/>
      <c r="G8" s="194"/>
    </row>
    <row r="9" spans="1:9">
      <c r="D9" s="194"/>
      <c r="E9" s="194"/>
      <c r="F9" s="194"/>
      <c r="G9" s="194"/>
    </row>
    <row r="10" spans="1:9" ht="16.5">
      <c r="D10" s="128"/>
      <c r="E10" s="128"/>
      <c r="F10" s="167"/>
      <c r="G10" s="128"/>
    </row>
    <row r="11" spans="1:9" ht="16.5" customHeight="1">
      <c r="D11" s="183" t="s">
        <v>134</v>
      </c>
      <c r="E11" s="183"/>
      <c r="F11" s="183"/>
      <c r="G11" s="183"/>
    </row>
    <row r="12" spans="1:9" ht="8.25" customHeight="1">
      <c r="D12" s="183"/>
      <c r="E12" s="183"/>
      <c r="F12" s="183"/>
      <c r="G12" s="183"/>
    </row>
    <row r="13" spans="1:9" ht="16.5" hidden="1" customHeight="1">
      <c r="D13" s="183"/>
      <c r="E13" s="183"/>
      <c r="F13" s="183"/>
      <c r="G13" s="183"/>
    </row>
    <row r="14" spans="1:9" ht="12.75" customHeight="1">
      <c r="D14" s="183"/>
      <c r="E14" s="183"/>
      <c r="F14" s="183"/>
      <c r="G14" s="183"/>
      <c r="I14" s="1"/>
    </row>
    <row r="15" spans="1:9" ht="13.5" customHeight="1">
      <c r="D15" s="183"/>
      <c r="E15" s="183"/>
      <c r="F15" s="183"/>
      <c r="G15" s="183"/>
      <c r="I15" s="1"/>
    </row>
    <row r="16" spans="1:9" ht="16.5">
      <c r="A16" s="7"/>
      <c r="B16" s="7"/>
      <c r="C16" s="7"/>
      <c r="D16" s="183"/>
      <c r="E16" s="183"/>
      <c r="F16" s="183"/>
      <c r="G16" s="183"/>
      <c r="H16" s="74"/>
      <c r="I16" s="1"/>
    </row>
    <row r="17" spans="1:9" ht="10.5" customHeight="1">
      <c r="A17" s="10"/>
      <c r="B17" s="7"/>
      <c r="C17" s="7"/>
      <c r="D17" s="183"/>
      <c r="E17" s="183"/>
      <c r="F17" s="183"/>
      <c r="G17" s="183"/>
      <c r="H17" s="7"/>
      <c r="I17" s="1"/>
    </row>
    <row r="18" spans="1:9" ht="10.5" customHeight="1">
      <c r="A18" s="10"/>
      <c r="B18" s="7"/>
      <c r="C18" s="7"/>
      <c r="D18" s="158"/>
      <c r="E18" s="158"/>
      <c r="F18" s="158"/>
      <c r="G18" s="158"/>
      <c r="H18" s="7"/>
      <c r="I18" s="1"/>
    </row>
    <row r="19" spans="1:9" ht="10.5" customHeight="1">
      <c r="A19" s="10"/>
      <c r="B19" s="7"/>
      <c r="C19" s="7"/>
      <c r="D19" s="158"/>
      <c r="E19" s="158"/>
      <c r="F19" s="158"/>
      <c r="G19" s="158"/>
      <c r="H19" s="7"/>
      <c r="I19" s="1"/>
    </row>
    <row r="20" spans="1:9" ht="10.5" customHeight="1">
      <c r="A20" s="10"/>
      <c r="B20" s="7"/>
      <c r="C20" s="7"/>
      <c r="D20" s="158"/>
      <c r="E20" s="158"/>
      <c r="F20" s="158"/>
      <c r="G20" s="158"/>
      <c r="H20" s="7"/>
      <c r="I20" s="1"/>
    </row>
    <row r="21" spans="1:9" ht="10.5" customHeight="1">
      <c r="A21" s="10"/>
      <c r="B21" s="7"/>
      <c r="C21" s="7"/>
      <c r="D21" s="158"/>
      <c r="E21" s="158"/>
      <c r="F21" s="158"/>
      <c r="G21" s="158"/>
      <c r="H21" s="7"/>
      <c r="I21" s="1"/>
    </row>
    <row r="22" spans="1:9" ht="10.5" customHeight="1">
      <c r="A22" s="10"/>
      <c r="B22" s="7"/>
      <c r="C22" s="7"/>
      <c r="D22" s="128"/>
      <c r="E22" s="128"/>
      <c r="F22" s="167"/>
      <c r="G22" s="128"/>
      <c r="H22" s="7"/>
      <c r="I22" s="1"/>
    </row>
    <row r="23" spans="1:9" ht="17.25">
      <c r="A23" s="7"/>
      <c r="B23" s="7"/>
      <c r="C23" s="171" t="s">
        <v>2</v>
      </c>
      <c r="D23" s="171"/>
      <c r="E23" s="171"/>
      <c r="F23" s="160"/>
      <c r="G23" s="41"/>
      <c r="H23" s="7"/>
      <c r="I23" s="1"/>
    </row>
    <row r="24" spans="1:9" ht="17.25">
      <c r="A24" s="12"/>
      <c r="B24" s="7"/>
      <c r="C24" s="7"/>
      <c r="D24" s="7"/>
      <c r="E24" s="7"/>
      <c r="F24" s="7"/>
      <c r="G24" s="7"/>
      <c r="H24" s="7"/>
      <c r="I24" s="1"/>
    </row>
    <row r="25" spans="1:9" ht="17.25">
      <c r="A25" s="7"/>
      <c r="B25" s="171" t="s">
        <v>3</v>
      </c>
      <c r="C25" s="171"/>
      <c r="D25" s="171"/>
      <c r="E25" s="171"/>
      <c r="F25" s="171"/>
      <c r="G25" s="171"/>
      <c r="H25" s="41"/>
      <c r="I25" s="1"/>
    </row>
    <row r="26" spans="1:9" ht="17.25">
      <c r="A26" s="12"/>
      <c r="B26" s="7"/>
      <c r="C26" s="7"/>
      <c r="D26" s="7"/>
      <c r="E26" s="7"/>
      <c r="F26" s="7"/>
      <c r="G26" s="7"/>
      <c r="H26" s="7"/>
      <c r="I26" s="1"/>
    </row>
    <row r="27" spans="1:9" ht="17.25">
      <c r="A27" s="12"/>
      <c r="B27" s="178" t="s">
        <v>41</v>
      </c>
      <c r="C27" s="178"/>
      <c r="D27" s="178"/>
      <c r="E27" s="178"/>
      <c r="F27" s="178"/>
      <c r="G27" s="178"/>
      <c r="H27" s="178"/>
      <c r="I27" s="1"/>
    </row>
    <row r="28" spans="1:9" ht="13.5">
      <c r="A28" s="7"/>
      <c r="B28" s="7"/>
      <c r="C28" s="7"/>
      <c r="D28" s="7"/>
      <c r="E28" s="7"/>
      <c r="F28" s="7"/>
      <c r="G28" s="7"/>
      <c r="H28" s="7"/>
      <c r="I28" s="1"/>
    </row>
    <row r="29" spans="1:9" ht="17.25">
      <c r="A29" s="12"/>
      <c r="B29" s="7"/>
      <c r="C29" s="7"/>
      <c r="D29" s="7"/>
      <c r="E29" s="7"/>
      <c r="F29" s="7"/>
      <c r="G29" s="7"/>
      <c r="H29" s="7"/>
      <c r="I29" s="1"/>
    </row>
    <row r="30" spans="1:9" ht="14.25">
      <c r="A30" s="13"/>
      <c r="B30" s="7"/>
      <c r="C30" s="7"/>
      <c r="D30" s="7"/>
      <c r="E30" s="7"/>
      <c r="F30" s="7"/>
      <c r="G30" s="7"/>
      <c r="H30" s="7"/>
      <c r="I30" s="1"/>
    </row>
    <row r="31" spans="1:9" s="6" customFormat="1" ht="18" customHeight="1">
      <c r="A31" s="7"/>
      <c r="B31" s="177" t="s">
        <v>42</v>
      </c>
      <c r="C31" s="177"/>
      <c r="D31" s="177"/>
      <c r="E31" s="177"/>
      <c r="F31" s="164"/>
      <c r="G31" s="7"/>
      <c r="H31" s="7"/>
      <c r="I31" s="5"/>
    </row>
    <row r="32" spans="1:9" s="6" customFormat="1" ht="24" customHeight="1">
      <c r="A32" s="15"/>
      <c r="B32" s="7"/>
      <c r="C32" s="7"/>
      <c r="D32" s="7"/>
      <c r="E32" s="7"/>
      <c r="F32" s="7"/>
      <c r="G32" s="7"/>
      <c r="H32" s="7"/>
      <c r="I32" s="5"/>
    </row>
    <row r="33" spans="1:9" s="6" customFormat="1" ht="18" thickBot="1">
      <c r="A33" s="12"/>
      <c r="B33" s="7"/>
      <c r="C33" s="7"/>
      <c r="D33" s="7"/>
      <c r="E33" s="7"/>
      <c r="F33" s="7"/>
      <c r="G33" s="7"/>
      <c r="H33" s="7"/>
      <c r="I33" s="5"/>
    </row>
    <row r="34" spans="1:9" s="6" customFormat="1" ht="33">
      <c r="A34" s="186" t="s">
        <v>5</v>
      </c>
      <c r="B34" s="186" t="s">
        <v>6</v>
      </c>
      <c r="C34" s="72" t="s">
        <v>36</v>
      </c>
      <c r="D34" s="186" t="s">
        <v>35</v>
      </c>
      <c r="E34" s="16" t="s">
        <v>27</v>
      </c>
      <c r="F34" s="16" t="s">
        <v>124</v>
      </c>
      <c r="G34" s="17" t="s">
        <v>7</v>
      </c>
      <c r="H34" s="18"/>
      <c r="I34" s="5"/>
    </row>
    <row r="35" spans="1:9" s="6" customFormat="1" ht="17.25" thickBot="1">
      <c r="A35" s="187"/>
      <c r="B35" s="187"/>
      <c r="C35" s="73" t="s">
        <v>34</v>
      </c>
      <c r="D35" s="187"/>
      <c r="E35" s="57" t="s">
        <v>34</v>
      </c>
      <c r="F35" s="57"/>
      <c r="G35" s="70" t="s">
        <v>34</v>
      </c>
      <c r="H35" s="18"/>
      <c r="I35" s="5"/>
    </row>
    <row r="36" spans="1:9" s="6" customFormat="1" ht="16.5">
      <c r="A36" s="20">
        <v>1</v>
      </c>
      <c r="B36" s="21" t="s">
        <v>8</v>
      </c>
      <c r="C36" s="23">
        <v>121000</v>
      </c>
      <c r="D36" s="22">
        <v>1</v>
      </c>
      <c r="E36" s="23">
        <f>SUM(C36*D36)</f>
        <v>121000</v>
      </c>
      <c r="F36" s="23">
        <v>18150</v>
      </c>
      <c r="G36" s="23">
        <f>SUM(C36*4)+(139150*8)</f>
        <v>1597200</v>
      </c>
      <c r="H36" s="24"/>
      <c r="I36" s="5"/>
    </row>
    <row r="37" spans="1:9" s="6" customFormat="1" ht="16.5">
      <c r="A37" s="25">
        <v>2</v>
      </c>
      <c r="B37" s="26" t="s">
        <v>9</v>
      </c>
      <c r="C37" s="28">
        <v>110000</v>
      </c>
      <c r="D37" s="27">
        <v>1</v>
      </c>
      <c r="E37" s="23">
        <f t="shared" ref="E37:E45" si="0">SUM(C37*D37)</f>
        <v>110000</v>
      </c>
      <c r="F37" s="23"/>
      <c r="G37" s="23">
        <f t="shared" ref="G37:G47" si="1">SUM(E37*12)</f>
        <v>1320000</v>
      </c>
      <c r="H37" s="24"/>
      <c r="I37" s="5"/>
    </row>
    <row r="38" spans="1:9" s="6" customFormat="1" ht="15" customHeight="1">
      <c r="A38" s="20">
        <v>3</v>
      </c>
      <c r="B38" s="26" t="s">
        <v>1</v>
      </c>
      <c r="C38" s="28">
        <v>104500</v>
      </c>
      <c r="D38" s="27">
        <v>1</v>
      </c>
      <c r="E38" s="23">
        <f t="shared" si="0"/>
        <v>104500</v>
      </c>
      <c r="F38" s="23"/>
      <c r="G38" s="23">
        <f t="shared" si="1"/>
        <v>1254000</v>
      </c>
      <c r="H38" s="24"/>
      <c r="I38" s="5"/>
    </row>
    <row r="39" spans="1:9" s="6" customFormat="1" ht="16.5">
      <c r="A39" s="25">
        <v>4</v>
      </c>
      <c r="B39" s="26" t="s">
        <v>20</v>
      </c>
      <c r="C39" s="28">
        <v>104500</v>
      </c>
      <c r="D39" s="27">
        <v>44.37</v>
      </c>
      <c r="E39" s="23">
        <f t="shared" si="0"/>
        <v>4636665</v>
      </c>
      <c r="F39" s="23"/>
      <c r="G39" s="23">
        <f t="shared" si="1"/>
        <v>55639980</v>
      </c>
      <c r="H39" s="24"/>
      <c r="I39" s="5"/>
    </row>
    <row r="40" spans="1:9" s="6" customFormat="1" ht="16.5">
      <c r="A40" s="20">
        <v>5</v>
      </c>
      <c r="B40" s="26" t="s">
        <v>30</v>
      </c>
      <c r="C40" s="28">
        <v>104500</v>
      </c>
      <c r="D40" s="27">
        <v>5.9</v>
      </c>
      <c r="E40" s="23">
        <f t="shared" si="0"/>
        <v>616550</v>
      </c>
      <c r="F40" s="23"/>
      <c r="G40" s="23">
        <f t="shared" si="1"/>
        <v>7398600</v>
      </c>
      <c r="H40" s="24"/>
      <c r="I40" s="5"/>
    </row>
    <row r="41" spans="1:9" s="6" customFormat="1" ht="16.5">
      <c r="A41" s="25">
        <v>6</v>
      </c>
      <c r="B41" s="26" t="s">
        <v>43</v>
      </c>
      <c r="C41" s="28">
        <v>104000</v>
      </c>
      <c r="D41" s="27">
        <v>0.5</v>
      </c>
      <c r="E41" s="23">
        <f t="shared" si="0"/>
        <v>52000</v>
      </c>
      <c r="F41" s="23"/>
      <c r="G41" s="23">
        <f t="shared" si="1"/>
        <v>624000</v>
      </c>
      <c r="H41" s="24"/>
      <c r="I41" s="5"/>
    </row>
    <row r="42" spans="1:9" s="6" customFormat="1" ht="16.5">
      <c r="A42" s="20">
        <v>7</v>
      </c>
      <c r="B42" s="26" t="s">
        <v>14</v>
      </c>
      <c r="C42" s="28">
        <v>104000</v>
      </c>
      <c r="D42" s="27">
        <v>2</v>
      </c>
      <c r="E42" s="23">
        <f t="shared" si="0"/>
        <v>208000</v>
      </c>
      <c r="F42" s="23"/>
      <c r="G42" s="23">
        <f t="shared" si="1"/>
        <v>2496000</v>
      </c>
      <c r="H42" s="24"/>
      <c r="I42" s="5"/>
    </row>
    <row r="43" spans="1:9" s="6" customFormat="1" ht="16.5">
      <c r="A43" s="25">
        <v>8</v>
      </c>
      <c r="B43" s="31" t="s">
        <v>10</v>
      </c>
      <c r="C43" s="28">
        <v>104500</v>
      </c>
      <c r="D43" s="32">
        <v>0.5</v>
      </c>
      <c r="E43" s="23">
        <f t="shared" si="0"/>
        <v>52250</v>
      </c>
      <c r="F43" s="23"/>
      <c r="G43" s="23">
        <f t="shared" si="1"/>
        <v>627000</v>
      </c>
      <c r="H43" s="24"/>
      <c r="I43" s="5"/>
    </row>
    <row r="44" spans="1:9" s="6" customFormat="1" ht="21.75" customHeight="1">
      <c r="A44" s="20">
        <v>9</v>
      </c>
      <c r="B44" s="31" t="s">
        <v>21</v>
      </c>
      <c r="C44" s="28">
        <v>104000</v>
      </c>
      <c r="D44" s="32">
        <v>1</v>
      </c>
      <c r="E44" s="23">
        <f t="shared" si="0"/>
        <v>104000</v>
      </c>
      <c r="F44" s="23"/>
      <c r="G44" s="23">
        <f t="shared" si="1"/>
        <v>1248000</v>
      </c>
      <c r="H44" s="24"/>
      <c r="I44" s="5"/>
    </row>
    <row r="45" spans="1:9" ht="20.25" customHeight="1">
      <c r="A45" s="25">
        <v>10</v>
      </c>
      <c r="B45" s="31" t="s">
        <v>18</v>
      </c>
      <c r="C45" s="28">
        <v>104000</v>
      </c>
      <c r="D45" s="32">
        <v>1</v>
      </c>
      <c r="E45" s="23">
        <f t="shared" si="0"/>
        <v>104000</v>
      </c>
      <c r="F45" s="23"/>
      <c r="G45" s="23">
        <f t="shared" si="1"/>
        <v>1248000</v>
      </c>
      <c r="H45" s="24"/>
      <c r="I45" s="1"/>
    </row>
    <row r="46" spans="1:9" ht="20.25" customHeight="1">
      <c r="A46" s="25"/>
      <c r="B46" s="36" t="s">
        <v>16</v>
      </c>
      <c r="C46" s="33"/>
      <c r="D46" s="32"/>
      <c r="E46" s="45">
        <f>SUM(E36:E45)</f>
        <v>6108965</v>
      </c>
      <c r="F46" s="45"/>
      <c r="G46" s="45">
        <f>SUM(G36:G45)</f>
        <v>73452780</v>
      </c>
      <c r="H46" s="24"/>
      <c r="I46" s="1"/>
    </row>
    <row r="47" spans="1:9" ht="16.5">
      <c r="A47" s="25"/>
      <c r="B47" s="26" t="s">
        <v>29</v>
      </c>
      <c r="C47" s="33"/>
      <c r="D47" s="32"/>
      <c r="E47" s="23">
        <v>124500</v>
      </c>
      <c r="F47" s="23"/>
      <c r="G47" s="23">
        <f t="shared" si="1"/>
        <v>1494000</v>
      </c>
      <c r="H47" s="24"/>
      <c r="I47" s="1"/>
    </row>
    <row r="48" spans="1:9" ht="16.5">
      <c r="A48" s="25"/>
      <c r="B48" s="31"/>
      <c r="C48" s="31"/>
      <c r="D48" s="32"/>
      <c r="E48" s="28"/>
      <c r="F48" s="28"/>
      <c r="G48" s="89">
        <f>SUM(G46:G47)</f>
        <v>74946780</v>
      </c>
      <c r="H48" s="24"/>
      <c r="I48" s="1"/>
    </row>
    <row r="49" spans="1:10" ht="19.5" customHeight="1" thickBot="1">
      <c r="A49" s="35"/>
      <c r="B49" s="36" t="s">
        <v>15</v>
      </c>
      <c r="C49" s="36"/>
      <c r="D49" s="37"/>
      <c r="E49" s="34"/>
      <c r="F49" s="34"/>
      <c r="G49" s="34">
        <v>6567200</v>
      </c>
      <c r="H49" s="24"/>
      <c r="I49" s="1"/>
    </row>
    <row r="50" spans="1:10" ht="18" thickBot="1">
      <c r="A50" s="190" t="s">
        <v>16</v>
      </c>
      <c r="B50" s="191"/>
      <c r="C50" s="38"/>
      <c r="D50" s="51">
        <f>SUM(D36:D49)</f>
        <v>58.269999999999996</v>
      </c>
      <c r="E50" s="52">
        <f>SUM(E46:E47)</f>
        <v>6233465</v>
      </c>
      <c r="F50" s="52">
        <f>SUM(F36:F49)</f>
        <v>18150</v>
      </c>
      <c r="G50" s="39">
        <f>SUM(G48-G49)</f>
        <v>68379580</v>
      </c>
      <c r="H50" s="40"/>
      <c r="I50" s="1"/>
    </row>
    <row r="51" spans="1:10" ht="17.25">
      <c r="A51" s="46"/>
      <c r="B51" s="46"/>
      <c r="C51" s="46"/>
      <c r="D51" s="105"/>
      <c r="E51" s="92"/>
      <c r="F51" s="92"/>
      <c r="G51" s="40"/>
      <c r="H51" s="40"/>
      <c r="I51" s="1"/>
    </row>
    <row r="52" spans="1:10" ht="17.25">
      <c r="A52" s="46"/>
      <c r="B52" s="46"/>
      <c r="C52" s="46"/>
      <c r="D52" s="105"/>
      <c r="E52" s="92"/>
      <c r="F52" s="92"/>
      <c r="G52" s="40"/>
      <c r="H52" s="40"/>
      <c r="I52" s="1"/>
    </row>
    <row r="53" spans="1:10" ht="17.25">
      <c r="A53" s="11"/>
      <c r="B53" s="7"/>
      <c r="C53" s="7"/>
      <c r="D53" s="7"/>
      <c r="E53" s="7"/>
      <c r="F53" s="7"/>
      <c r="G53" s="42"/>
      <c r="H53" s="11"/>
      <c r="I53" s="1"/>
    </row>
    <row r="54" spans="1:10" ht="17.25">
      <c r="A54" s="11"/>
      <c r="B54" s="7"/>
      <c r="C54" s="7"/>
      <c r="D54" s="7"/>
      <c r="E54" s="7"/>
      <c r="F54" s="7"/>
      <c r="G54" s="7"/>
      <c r="H54" s="7"/>
      <c r="I54" s="2"/>
      <c r="J54" s="4"/>
    </row>
    <row r="55" spans="1:10" ht="24.75" customHeight="1">
      <c r="A55" s="11"/>
      <c r="B55" s="195"/>
      <c r="C55" s="195"/>
      <c r="D55" s="196"/>
      <c r="E55" s="188"/>
      <c r="F55" s="188"/>
      <c r="G55" s="188"/>
      <c r="H55" s="41"/>
      <c r="I55" s="2"/>
      <c r="J55" s="4"/>
    </row>
    <row r="56" spans="1:10" ht="17.25">
      <c r="A56" s="11"/>
      <c r="B56" s="7"/>
      <c r="C56" s="7"/>
      <c r="D56" s="11"/>
      <c r="E56" s="11"/>
      <c r="F56" s="11"/>
      <c r="G56" s="7"/>
      <c r="H56" s="7"/>
      <c r="I56" s="3"/>
      <c r="J56" s="4"/>
    </row>
    <row r="57" spans="1:10" ht="17.25" customHeight="1">
      <c r="A57" s="11"/>
      <c r="B57" s="7"/>
      <c r="C57" s="7"/>
      <c r="D57" s="11"/>
      <c r="E57" s="11"/>
      <c r="F57" s="11"/>
      <c r="G57" s="7"/>
      <c r="H57" s="7"/>
      <c r="I57" s="3"/>
      <c r="J57" s="4"/>
    </row>
    <row r="58" spans="1:10" ht="17.25">
      <c r="A58" s="11"/>
      <c r="B58" s="11"/>
      <c r="C58" s="11"/>
      <c r="D58" s="7"/>
      <c r="E58" s="188"/>
      <c r="F58" s="188"/>
      <c r="G58" s="188"/>
      <c r="H58" s="41"/>
      <c r="I58" s="3"/>
      <c r="J58" s="4"/>
    </row>
    <row r="59" spans="1:10" ht="32.25" customHeight="1">
      <c r="A59" s="11"/>
      <c r="B59" s="11"/>
      <c r="C59" s="11"/>
      <c r="D59" s="7"/>
      <c r="E59" s="7"/>
      <c r="F59" s="7"/>
      <c r="G59" s="8"/>
      <c r="H59" s="8"/>
      <c r="I59" s="1"/>
    </row>
    <row r="60" spans="1:10" ht="17.25">
      <c r="A60" s="11"/>
      <c r="B60" s="7"/>
      <c r="C60" s="7"/>
      <c r="D60" s="11"/>
      <c r="E60" s="11"/>
      <c r="F60" s="11"/>
      <c r="G60" s="7"/>
      <c r="H60" s="7"/>
    </row>
    <row r="61" spans="1:10" ht="17.25">
      <c r="A61" s="10"/>
      <c r="B61" s="189"/>
      <c r="C61" s="189"/>
      <c r="D61" s="189"/>
      <c r="E61" s="7"/>
      <c r="F61" s="7"/>
      <c r="G61" s="7"/>
      <c r="H61" s="7"/>
    </row>
    <row r="62" spans="1:10" ht="17.25">
      <c r="A62" s="10"/>
      <c r="B62" s="189"/>
      <c r="C62" s="189"/>
      <c r="D62" s="189"/>
      <c r="E62" s="7"/>
      <c r="F62" s="7"/>
      <c r="G62" s="193"/>
      <c r="H62" s="193"/>
    </row>
    <row r="63" spans="1:10" ht="17.25">
      <c r="A63" s="10"/>
      <c r="B63" s="189"/>
      <c r="C63" s="189"/>
      <c r="D63" s="189"/>
      <c r="E63" s="10"/>
      <c r="F63" s="10"/>
      <c r="G63" s="7"/>
      <c r="H63" s="11"/>
    </row>
    <row r="64" spans="1:10" ht="17.25">
      <c r="A64" s="7"/>
      <c r="B64" s="11"/>
      <c r="C64" s="11"/>
      <c r="D64" s="10"/>
      <c r="E64" s="7"/>
      <c r="F64" s="7"/>
      <c r="G64" s="11"/>
      <c r="H64" s="7"/>
    </row>
    <row r="65" spans="1:8" ht="17.25">
      <c r="A65" s="7"/>
      <c r="B65" s="7"/>
      <c r="C65" s="7"/>
      <c r="D65" s="10"/>
      <c r="E65" s="10"/>
      <c r="F65" s="10"/>
      <c r="G65" s="7"/>
      <c r="H65" s="7"/>
    </row>
  </sheetData>
  <mergeCells count="15">
    <mergeCell ref="A34:A35"/>
    <mergeCell ref="B34:B35"/>
    <mergeCell ref="D34:D35"/>
    <mergeCell ref="A50:B50"/>
    <mergeCell ref="B55:D55"/>
    <mergeCell ref="E55:G55"/>
    <mergeCell ref="E58:G58"/>
    <mergeCell ref="D2:G9"/>
    <mergeCell ref="B25:G25"/>
    <mergeCell ref="B61:D63"/>
    <mergeCell ref="G62:H62"/>
    <mergeCell ref="B27:H27"/>
    <mergeCell ref="B31:E31"/>
    <mergeCell ref="C23:E23"/>
    <mergeCell ref="D11:G17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J57"/>
  <sheetViews>
    <sheetView workbookViewId="0">
      <selection activeCell="D2" sqref="D2:G7"/>
    </sheetView>
  </sheetViews>
  <sheetFormatPr defaultRowHeight="12.75"/>
  <cols>
    <col min="1" max="1" width="5.85546875" customWidth="1"/>
    <col min="2" max="2" width="28.140625" customWidth="1"/>
    <col min="3" max="3" width="17.42578125" customWidth="1"/>
    <col min="4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>
      <c r="D2" s="194" t="s">
        <v>136</v>
      </c>
      <c r="E2" s="194"/>
      <c r="F2" s="194"/>
      <c r="G2" s="194"/>
    </row>
    <row r="3" spans="1:9">
      <c r="D3" s="194"/>
      <c r="E3" s="194"/>
      <c r="F3" s="194"/>
      <c r="G3" s="194"/>
    </row>
    <row r="4" spans="1:9">
      <c r="D4" s="194"/>
      <c r="E4" s="194"/>
      <c r="F4" s="194"/>
      <c r="G4" s="194"/>
    </row>
    <row r="5" spans="1:9">
      <c r="D5" s="194"/>
      <c r="E5" s="194"/>
      <c r="F5" s="194"/>
      <c r="G5" s="194"/>
    </row>
    <row r="6" spans="1:9">
      <c r="D6" s="194"/>
      <c r="E6" s="194"/>
      <c r="F6" s="194"/>
      <c r="G6" s="194"/>
    </row>
    <row r="7" spans="1:9" ht="23.25" customHeight="1">
      <c r="D7" s="194"/>
      <c r="E7" s="194"/>
      <c r="F7" s="194"/>
      <c r="G7" s="194"/>
    </row>
    <row r="9" spans="1:9" ht="12.75" customHeight="1">
      <c r="D9" s="74"/>
      <c r="E9" s="74"/>
      <c r="F9" s="74"/>
      <c r="G9" s="74"/>
    </row>
    <row r="10" spans="1:9" ht="12.75" customHeight="1">
      <c r="D10" s="183" t="s">
        <v>125</v>
      </c>
      <c r="E10" s="183"/>
      <c r="F10" s="183"/>
      <c r="G10" s="183"/>
    </row>
    <row r="11" spans="1:9" ht="12.75" customHeight="1">
      <c r="D11" s="183"/>
      <c r="E11" s="183"/>
      <c r="F11" s="183"/>
      <c r="G11" s="183"/>
    </row>
    <row r="12" spans="1:9" ht="6" customHeight="1">
      <c r="A12" s="7"/>
      <c r="B12" s="7"/>
      <c r="C12" s="7"/>
      <c r="D12" s="183"/>
      <c r="E12" s="183"/>
      <c r="F12" s="183"/>
      <c r="G12" s="183"/>
      <c r="H12" s="74"/>
      <c r="I12" s="1"/>
    </row>
    <row r="13" spans="1:9" ht="24.75" hidden="1" customHeight="1">
      <c r="A13" s="7"/>
      <c r="B13" s="7"/>
      <c r="C13" s="7"/>
      <c r="D13" s="183"/>
      <c r="E13" s="183"/>
      <c r="F13" s="183"/>
      <c r="G13" s="183"/>
      <c r="H13" s="74"/>
      <c r="I13" s="1"/>
    </row>
    <row r="14" spans="1:9" ht="13.5" customHeight="1">
      <c r="A14" s="7"/>
      <c r="B14" s="7"/>
      <c r="C14" s="7"/>
      <c r="D14" s="183"/>
      <c r="E14" s="183"/>
      <c r="F14" s="183"/>
      <c r="G14" s="183"/>
      <c r="H14" s="74"/>
      <c r="I14" s="1"/>
    </row>
    <row r="15" spans="1:9" ht="17.25">
      <c r="A15" s="10"/>
      <c r="B15" s="7"/>
      <c r="C15" s="7"/>
      <c r="D15" s="183"/>
      <c r="E15" s="183"/>
      <c r="F15" s="183"/>
      <c r="G15" s="183"/>
      <c r="H15" s="7"/>
      <c r="I15" s="1"/>
    </row>
    <row r="16" spans="1:9" ht="17.25">
      <c r="A16" s="10"/>
      <c r="B16" s="7"/>
      <c r="C16" s="7"/>
      <c r="D16" s="183"/>
      <c r="E16" s="183"/>
      <c r="F16" s="183"/>
      <c r="G16" s="183"/>
      <c r="H16" s="7"/>
      <c r="I16" s="1"/>
    </row>
    <row r="17" spans="1:9" ht="17.25">
      <c r="A17" s="10"/>
      <c r="B17" s="7"/>
      <c r="C17" s="7"/>
      <c r="D17" s="158"/>
      <c r="E17" s="158"/>
      <c r="F17" s="158"/>
      <c r="G17" s="158"/>
      <c r="H17" s="7"/>
      <c r="I17" s="1"/>
    </row>
    <row r="18" spans="1:9" ht="17.25">
      <c r="A18" s="10"/>
      <c r="B18" s="7"/>
      <c r="C18" s="7"/>
      <c r="D18" s="158"/>
      <c r="E18" s="158"/>
      <c r="F18" s="158"/>
      <c r="G18" s="158"/>
      <c r="H18" s="7"/>
      <c r="I18" s="1"/>
    </row>
    <row r="19" spans="1:9" ht="17.25">
      <c r="A19" s="10"/>
      <c r="B19" s="7"/>
      <c r="C19" s="7"/>
      <c r="D19" s="158"/>
      <c r="E19" s="158"/>
      <c r="F19" s="158"/>
      <c r="G19" s="158"/>
      <c r="H19" s="7"/>
      <c r="I19" s="1"/>
    </row>
    <row r="20" spans="1:9" ht="16.5" customHeight="1">
      <c r="A20" s="7"/>
      <c r="B20" s="7"/>
      <c r="C20" s="7"/>
      <c r="D20" s="41" t="s">
        <v>2</v>
      </c>
      <c r="E20" s="41"/>
      <c r="F20" s="169"/>
      <c r="G20" s="41"/>
      <c r="H20" s="7"/>
      <c r="I20" s="1"/>
    </row>
    <row r="21" spans="1:9" ht="17.25">
      <c r="A21" s="12"/>
      <c r="B21" s="7"/>
      <c r="C21" s="7"/>
      <c r="D21" s="7"/>
      <c r="E21" s="7"/>
      <c r="F21" s="7"/>
      <c r="G21" s="7"/>
      <c r="H21" s="7"/>
      <c r="I21" s="1"/>
    </row>
    <row r="22" spans="1:9" ht="14.25" customHeight="1">
      <c r="A22" s="7"/>
      <c r="B22" s="171" t="s">
        <v>3</v>
      </c>
      <c r="C22" s="171"/>
      <c r="D22" s="171"/>
      <c r="E22" s="171"/>
      <c r="F22" s="171"/>
      <c r="G22" s="171"/>
      <c r="H22" s="171"/>
      <c r="I22" s="1"/>
    </row>
    <row r="23" spans="1:9" ht="17.25">
      <c r="A23" s="12"/>
      <c r="B23" s="7"/>
      <c r="C23" s="7"/>
      <c r="D23" s="7"/>
      <c r="E23" s="7"/>
      <c r="F23" s="7"/>
      <c r="G23" s="7"/>
      <c r="H23" s="7"/>
      <c r="I23" s="1"/>
    </row>
    <row r="24" spans="1:9" ht="17.25">
      <c r="A24" s="12"/>
      <c r="B24" s="178" t="s">
        <v>22</v>
      </c>
      <c r="C24" s="178"/>
      <c r="D24" s="178"/>
      <c r="E24" s="178"/>
      <c r="F24" s="178"/>
      <c r="G24" s="178"/>
      <c r="H24" s="178"/>
      <c r="I24" s="1"/>
    </row>
    <row r="25" spans="1:9" ht="13.5">
      <c r="A25" s="7"/>
      <c r="B25" s="7"/>
      <c r="C25" s="7"/>
      <c r="D25" s="7"/>
      <c r="E25" s="7"/>
      <c r="F25" s="7"/>
      <c r="G25" s="7"/>
      <c r="H25" s="7"/>
      <c r="I25" s="1"/>
    </row>
    <row r="26" spans="1:9" ht="17.25">
      <c r="A26" s="12"/>
      <c r="B26" s="7"/>
      <c r="C26" s="7"/>
      <c r="D26" s="7"/>
      <c r="E26" s="7"/>
      <c r="F26" s="7"/>
      <c r="G26" s="7"/>
      <c r="H26" s="7"/>
      <c r="I26" s="1"/>
    </row>
    <row r="27" spans="1:9" ht="14.25">
      <c r="A27" s="13"/>
      <c r="B27" s="7"/>
      <c r="C27" s="7"/>
      <c r="D27" s="7"/>
      <c r="E27" s="7"/>
      <c r="F27" s="7"/>
      <c r="G27" s="7"/>
      <c r="H27" s="7"/>
      <c r="I27" s="1"/>
    </row>
    <row r="28" spans="1:9" ht="14.25">
      <c r="A28" s="7"/>
      <c r="B28" s="177" t="s">
        <v>33</v>
      </c>
      <c r="C28" s="177"/>
      <c r="D28" s="177"/>
      <c r="E28" s="177"/>
      <c r="F28" s="164"/>
      <c r="G28" s="7"/>
      <c r="H28" s="7"/>
      <c r="I28" s="1"/>
    </row>
    <row r="29" spans="1:9" ht="14.25">
      <c r="A29" s="15"/>
      <c r="B29" s="7"/>
      <c r="C29" s="7"/>
      <c r="D29" s="7"/>
      <c r="E29" s="7"/>
      <c r="F29" s="7"/>
      <c r="G29" s="7"/>
      <c r="H29" s="7"/>
      <c r="I29" s="1"/>
    </row>
    <row r="30" spans="1:9" ht="18" thickBot="1">
      <c r="A30" s="12"/>
      <c r="B30" s="7"/>
      <c r="C30" s="7"/>
      <c r="D30" s="7"/>
      <c r="E30" s="7"/>
      <c r="F30" s="7"/>
      <c r="G30" s="7"/>
      <c r="H30" s="7"/>
      <c r="I30" s="1"/>
    </row>
    <row r="31" spans="1:9" s="6" customFormat="1" ht="42.75" customHeight="1">
      <c r="A31" s="186" t="s">
        <v>5</v>
      </c>
      <c r="B31" s="186" t="s">
        <v>6</v>
      </c>
      <c r="C31" s="72" t="s">
        <v>36</v>
      </c>
      <c r="D31" s="186" t="s">
        <v>35</v>
      </c>
      <c r="E31" s="16" t="s">
        <v>27</v>
      </c>
      <c r="F31" s="16" t="s">
        <v>124</v>
      </c>
      <c r="G31" s="17" t="s">
        <v>7</v>
      </c>
      <c r="H31" s="18"/>
      <c r="I31" s="5"/>
    </row>
    <row r="32" spans="1:9" s="6" customFormat="1" ht="19.5" customHeight="1" thickBot="1">
      <c r="A32" s="187"/>
      <c r="B32" s="187"/>
      <c r="C32" s="73" t="s">
        <v>34</v>
      </c>
      <c r="D32" s="187"/>
      <c r="E32" s="57" t="s">
        <v>34</v>
      </c>
      <c r="F32" s="57"/>
      <c r="G32" s="70" t="s">
        <v>34</v>
      </c>
      <c r="H32" s="18"/>
      <c r="I32" s="5"/>
    </row>
    <row r="33" spans="1:9" s="6" customFormat="1" ht="16.5">
      <c r="A33" s="20">
        <v>1</v>
      </c>
      <c r="B33" s="21" t="s">
        <v>8</v>
      </c>
      <c r="C33" s="23">
        <v>121000</v>
      </c>
      <c r="D33" s="22">
        <v>1</v>
      </c>
      <c r="E33" s="23">
        <f>SUM(C33*D33)</f>
        <v>121000</v>
      </c>
      <c r="F33" s="23">
        <v>18150</v>
      </c>
      <c r="G33" s="23">
        <f>SUM(C33*4)+(139150*8)</f>
        <v>1597200</v>
      </c>
      <c r="H33" s="24"/>
      <c r="I33" s="5"/>
    </row>
    <row r="34" spans="1:9" s="6" customFormat="1" ht="16.5">
      <c r="A34" s="25">
        <v>2</v>
      </c>
      <c r="B34" s="26" t="s">
        <v>9</v>
      </c>
      <c r="C34" s="28">
        <v>110000</v>
      </c>
      <c r="D34" s="27">
        <v>1</v>
      </c>
      <c r="E34" s="23">
        <f t="shared" ref="E34:E40" si="0">SUM(C34*D34)</f>
        <v>110000</v>
      </c>
      <c r="F34" s="23"/>
      <c r="G34" s="23">
        <f t="shared" ref="G34:G40" si="1">SUM(E34*12)</f>
        <v>1320000</v>
      </c>
      <c r="H34" s="24"/>
      <c r="I34" s="5"/>
    </row>
    <row r="35" spans="1:9" s="6" customFormat="1" ht="16.5">
      <c r="A35" s="20">
        <v>3</v>
      </c>
      <c r="B35" s="26" t="s">
        <v>1</v>
      </c>
      <c r="C35" s="28">
        <v>104500</v>
      </c>
      <c r="D35" s="27">
        <v>1</v>
      </c>
      <c r="E35" s="23">
        <f t="shared" si="0"/>
        <v>104500</v>
      </c>
      <c r="F35" s="23"/>
      <c r="G35" s="23">
        <f t="shared" si="1"/>
        <v>1254000</v>
      </c>
      <c r="H35" s="24"/>
      <c r="I35" s="5"/>
    </row>
    <row r="36" spans="1:9" s="6" customFormat="1" ht="16.5">
      <c r="A36" s="25">
        <v>4</v>
      </c>
      <c r="B36" s="26" t="s">
        <v>20</v>
      </c>
      <c r="C36" s="28">
        <v>104500</v>
      </c>
      <c r="D36" s="44">
        <v>24.56</v>
      </c>
      <c r="E36" s="23">
        <f t="shared" si="0"/>
        <v>2566520</v>
      </c>
      <c r="F36" s="23"/>
      <c r="G36" s="23">
        <f t="shared" si="1"/>
        <v>30798240</v>
      </c>
      <c r="H36" s="24"/>
      <c r="I36" s="5"/>
    </row>
    <row r="37" spans="1:9" s="6" customFormat="1" ht="16.5">
      <c r="A37" s="20">
        <v>5</v>
      </c>
      <c r="B37" s="26" t="s">
        <v>30</v>
      </c>
      <c r="C37" s="28">
        <v>104500</v>
      </c>
      <c r="D37" s="44">
        <v>1.7</v>
      </c>
      <c r="E37" s="23">
        <f t="shared" si="0"/>
        <v>177650</v>
      </c>
      <c r="F37" s="23"/>
      <c r="G37" s="23">
        <f t="shared" si="1"/>
        <v>2131800</v>
      </c>
      <c r="H37" s="24"/>
      <c r="I37" s="5"/>
    </row>
    <row r="38" spans="1:9" s="6" customFormat="1" ht="16.5">
      <c r="A38" s="25">
        <v>6</v>
      </c>
      <c r="B38" s="26" t="s">
        <v>14</v>
      </c>
      <c r="C38" s="28">
        <v>104000</v>
      </c>
      <c r="D38" s="27">
        <v>1</v>
      </c>
      <c r="E38" s="28">
        <f t="shared" si="0"/>
        <v>104000</v>
      </c>
      <c r="F38" s="28"/>
      <c r="G38" s="28">
        <f t="shared" si="1"/>
        <v>1248000</v>
      </c>
      <c r="H38" s="24"/>
      <c r="I38" s="5"/>
    </row>
    <row r="39" spans="1:9" s="6" customFormat="1" ht="16.5">
      <c r="A39" s="20">
        <v>7</v>
      </c>
      <c r="B39" s="26" t="s">
        <v>21</v>
      </c>
      <c r="C39" s="28">
        <v>104000</v>
      </c>
      <c r="D39" s="27">
        <v>1</v>
      </c>
      <c r="E39" s="28">
        <f t="shared" si="0"/>
        <v>104000</v>
      </c>
      <c r="F39" s="28"/>
      <c r="G39" s="28">
        <f t="shared" si="1"/>
        <v>1248000</v>
      </c>
      <c r="H39" s="24"/>
      <c r="I39" s="5"/>
    </row>
    <row r="40" spans="1:9" s="6" customFormat="1" ht="16.5">
      <c r="A40" s="25">
        <v>8</v>
      </c>
      <c r="B40" s="31" t="s">
        <v>18</v>
      </c>
      <c r="C40" s="28">
        <v>104000</v>
      </c>
      <c r="D40" s="32">
        <v>0.5</v>
      </c>
      <c r="E40" s="33">
        <f t="shared" si="0"/>
        <v>52000</v>
      </c>
      <c r="F40" s="33"/>
      <c r="G40" s="33">
        <f t="shared" si="1"/>
        <v>624000</v>
      </c>
      <c r="H40" s="24"/>
      <c r="I40" s="5"/>
    </row>
    <row r="41" spans="1:9" s="6" customFormat="1" ht="16.5">
      <c r="A41" s="30"/>
      <c r="B41" s="36" t="s">
        <v>16</v>
      </c>
      <c r="C41" s="28"/>
      <c r="D41" s="32"/>
      <c r="E41" s="34">
        <f>SUM(E33:E40)</f>
        <v>3339670</v>
      </c>
      <c r="F41" s="34"/>
      <c r="G41" s="34">
        <f>SUM(G33:G40)</f>
        <v>40221240</v>
      </c>
      <c r="H41" s="24"/>
      <c r="I41" s="5"/>
    </row>
    <row r="42" spans="1:9" s="6" customFormat="1" ht="17.25" thickBot="1">
      <c r="A42" s="35"/>
      <c r="B42" s="36" t="s">
        <v>15</v>
      </c>
      <c r="C42" s="28"/>
      <c r="D42" s="37"/>
      <c r="E42" s="34"/>
      <c r="F42" s="34"/>
      <c r="G42" s="34">
        <v>2396700</v>
      </c>
      <c r="H42" s="24"/>
      <c r="I42" s="5"/>
    </row>
    <row r="43" spans="1:9" s="6" customFormat="1" ht="18" customHeight="1" thickBot="1">
      <c r="A43" s="190" t="s">
        <v>16</v>
      </c>
      <c r="B43" s="191"/>
      <c r="C43" s="38"/>
      <c r="D43" s="51">
        <f>SUM(D33:D40)</f>
        <v>31.759999999999998</v>
      </c>
      <c r="E43" s="52">
        <f>SUM(E41)</f>
        <v>3339670</v>
      </c>
      <c r="F43" s="52">
        <f>SUM(F33:F42)</f>
        <v>18150</v>
      </c>
      <c r="G43" s="39">
        <f>SUM(G41-G42)</f>
        <v>37824540</v>
      </c>
      <c r="H43" s="40"/>
      <c r="I43" s="5"/>
    </row>
    <row r="44" spans="1:9" ht="17.25">
      <c r="A44" s="11"/>
      <c r="B44" s="7"/>
      <c r="C44" s="7"/>
      <c r="D44" s="7"/>
      <c r="E44" s="7"/>
      <c r="F44" s="7"/>
      <c r="G44" s="11"/>
      <c r="H44" s="11"/>
      <c r="I44" s="1"/>
    </row>
    <row r="45" spans="1:9" ht="17.25">
      <c r="A45" s="11"/>
      <c r="B45" s="48"/>
      <c r="C45" s="48"/>
      <c r="D45" s="48"/>
      <c r="E45" s="48"/>
      <c r="F45" s="48"/>
      <c r="G45" s="48"/>
      <c r="H45" s="11"/>
      <c r="I45" s="1"/>
    </row>
    <row r="46" spans="1:9" ht="24" customHeight="1">
      <c r="A46" s="11"/>
      <c r="B46" s="148"/>
      <c r="C46" s="148"/>
      <c r="D46" s="148"/>
      <c r="E46" s="148"/>
      <c r="F46" s="148"/>
      <c r="G46" s="148"/>
      <c r="H46" s="41"/>
      <c r="I46" s="1"/>
    </row>
    <row r="47" spans="1:9" ht="17.25">
      <c r="A47" s="11"/>
      <c r="B47" s="7"/>
      <c r="C47" s="7"/>
      <c r="D47" s="11"/>
      <c r="E47" s="11"/>
      <c r="F47" s="11"/>
      <c r="G47" s="7"/>
      <c r="H47" s="7"/>
      <c r="I47" s="1"/>
    </row>
    <row r="48" spans="1:9" ht="17.25">
      <c r="A48" s="11"/>
      <c r="B48" s="7"/>
      <c r="C48" s="7"/>
      <c r="D48" s="11"/>
      <c r="E48" s="11"/>
      <c r="F48" s="11"/>
      <c r="G48" s="7"/>
      <c r="H48" s="7"/>
      <c r="I48" s="1"/>
    </row>
    <row r="49" spans="1:10" ht="17.25">
      <c r="A49" s="11"/>
      <c r="B49" s="11"/>
      <c r="C49" s="11"/>
      <c r="D49" s="7"/>
      <c r="E49" s="7"/>
      <c r="F49" s="7"/>
      <c r="G49" s="41"/>
      <c r="H49" s="41"/>
      <c r="I49" s="2"/>
      <c r="J49" s="4"/>
    </row>
    <row r="50" spans="1:10" ht="17.25">
      <c r="A50" s="11"/>
      <c r="B50" s="11"/>
      <c r="C50" s="11"/>
      <c r="D50" s="7"/>
      <c r="E50" s="7"/>
      <c r="F50" s="7"/>
      <c r="G50" s="41"/>
      <c r="H50" s="41"/>
      <c r="I50" s="2"/>
      <c r="J50" s="4"/>
    </row>
    <row r="51" spans="1:10" ht="17.25">
      <c r="A51" s="11"/>
      <c r="B51" s="7"/>
      <c r="C51" s="7"/>
      <c r="D51" s="11"/>
      <c r="E51" s="11"/>
      <c r="F51" s="11"/>
      <c r="G51" s="7"/>
      <c r="H51" s="7"/>
      <c r="I51" s="3"/>
      <c r="J51" s="4"/>
    </row>
    <row r="52" spans="1:10" ht="17.25">
      <c r="A52" s="10"/>
      <c r="B52" s="144"/>
      <c r="C52" s="144"/>
      <c r="D52" s="144"/>
      <c r="E52" s="7"/>
      <c r="F52" s="7"/>
      <c r="G52" s="7"/>
      <c r="H52" s="7"/>
      <c r="I52" s="3"/>
      <c r="J52" s="4"/>
    </row>
    <row r="53" spans="1:10" ht="17.25">
      <c r="A53" s="10"/>
      <c r="B53" s="144"/>
      <c r="C53" s="144"/>
      <c r="D53" s="144"/>
      <c r="E53" s="7"/>
      <c r="F53" s="7"/>
      <c r="G53" s="41"/>
      <c r="H53" s="41"/>
      <c r="I53" s="3"/>
      <c r="J53" s="4"/>
    </row>
    <row r="54" spans="1:10" ht="44.25" customHeight="1">
      <c r="A54" s="10"/>
      <c r="B54" s="144"/>
      <c r="C54" s="144"/>
      <c r="D54" s="144"/>
      <c r="E54" s="10"/>
      <c r="F54" s="10"/>
      <c r="G54" s="7"/>
      <c r="H54" s="7"/>
      <c r="I54" s="1"/>
    </row>
    <row r="55" spans="1:10" ht="17.25">
      <c r="A55" s="7"/>
      <c r="B55" s="11"/>
      <c r="C55" s="11"/>
      <c r="D55" s="10"/>
      <c r="E55" s="7"/>
      <c r="F55" s="7"/>
      <c r="G55" s="11"/>
      <c r="H55" s="7"/>
    </row>
    <row r="56" spans="1:10" ht="17.25">
      <c r="A56" s="7"/>
      <c r="B56" s="7"/>
      <c r="C56" s="7"/>
      <c r="D56" s="10"/>
      <c r="E56" s="10"/>
      <c r="F56" s="10"/>
      <c r="G56" s="7"/>
      <c r="H56" s="7"/>
    </row>
    <row r="57" spans="1:10" ht="13.5">
      <c r="A57" s="7"/>
      <c r="B57" s="7"/>
      <c r="C57" s="7"/>
      <c r="D57" s="7"/>
      <c r="E57" s="7"/>
      <c r="F57" s="7"/>
      <c r="G57" s="7"/>
      <c r="H57" s="7"/>
    </row>
  </sheetData>
  <mergeCells count="9">
    <mergeCell ref="D2:G7"/>
    <mergeCell ref="A43:B43"/>
    <mergeCell ref="B24:H24"/>
    <mergeCell ref="B22:H22"/>
    <mergeCell ref="B28:E28"/>
    <mergeCell ref="A31:A32"/>
    <mergeCell ref="B31:B32"/>
    <mergeCell ref="D31:D32"/>
    <mergeCell ref="D10:G16"/>
  </mergeCells>
  <printOptions horizontalCentered="1"/>
  <pageMargins left="0" right="0" top="0.19685039370078741" bottom="0" header="0.51181102362204722" footer="0.51181102362204722"/>
  <pageSetup paperSize="9" scale="72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J55"/>
  <sheetViews>
    <sheetView workbookViewId="0">
      <selection activeCell="G40" sqref="G40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 ht="12.75" customHeight="1">
      <c r="D2" s="194" t="s">
        <v>137</v>
      </c>
      <c r="E2" s="194"/>
      <c r="F2" s="194"/>
      <c r="G2" s="194"/>
    </row>
    <row r="3" spans="1:9" ht="12.75" customHeight="1">
      <c r="D3" s="194"/>
      <c r="E3" s="194"/>
      <c r="F3" s="194"/>
      <c r="G3" s="194"/>
    </row>
    <row r="4" spans="1:9" ht="12.75" customHeight="1">
      <c r="D4" s="194"/>
      <c r="E4" s="194"/>
      <c r="F4" s="194"/>
      <c r="G4" s="194"/>
    </row>
    <row r="5" spans="1:9" ht="12.75" customHeight="1">
      <c r="D5" s="194"/>
      <c r="E5" s="194"/>
      <c r="F5" s="194"/>
      <c r="G5" s="194"/>
    </row>
    <row r="6" spans="1:9" ht="12.75" customHeight="1">
      <c r="D6" s="194"/>
      <c r="E6" s="194"/>
      <c r="F6" s="194"/>
      <c r="G6" s="194"/>
    </row>
    <row r="7" spans="1:9" ht="23.25" customHeight="1">
      <c r="D7" s="194"/>
      <c r="E7" s="194"/>
      <c r="F7" s="194"/>
      <c r="G7" s="194"/>
    </row>
    <row r="9" spans="1:9" ht="12.75" customHeight="1">
      <c r="A9" s="7"/>
      <c r="B9" s="7"/>
      <c r="C9" s="7"/>
      <c r="D9" s="74"/>
      <c r="E9" s="74"/>
      <c r="F9" s="74"/>
      <c r="G9" s="74"/>
      <c r="H9" s="74"/>
      <c r="I9" s="1"/>
    </row>
    <row r="10" spans="1:9" ht="12.75" customHeight="1">
      <c r="A10" s="7"/>
      <c r="B10" s="7"/>
      <c r="C10" s="7"/>
      <c r="D10" s="183" t="s">
        <v>138</v>
      </c>
      <c r="E10" s="183"/>
      <c r="F10" s="183"/>
      <c r="G10" s="183"/>
      <c r="H10" s="74"/>
      <c r="I10" s="1"/>
    </row>
    <row r="11" spans="1:9" ht="3.75" customHeight="1">
      <c r="A11" s="7"/>
      <c r="B11" s="7"/>
      <c r="C11" s="7"/>
      <c r="D11" s="183"/>
      <c r="E11" s="183"/>
      <c r="F11" s="183"/>
      <c r="G11" s="183"/>
      <c r="H11" s="74"/>
      <c r="I11" s="1"/>
    </row>
    <row r="12" spans="1:9" ht="12.75" hidden="1" customHeight="1">
      <c r="A12" s="7"/>
      <c r="B12" s="7"/>
      <c r="C12" s="7"/>
      <c r="D12" s="183"/>
      <c r="E12" s="183"/>
      <c r="F12" s="183"/>
      <c r="G12" s="183"/>
      <c r="H12" s="74"/>
      <c r="I12" s="1"/>
    </row>
    <row r="13" spans="1:9" ht="12.75" customHeight="1">
      <c r="A13" s="7"/>
      <c r="B13" s="7"/>
      <c r="C13" s="7"/>
      <c r="D13" s="183"/>
      <c r="E13" s="183"/>
      <c r="F13" s="183"/>
      <c r="G13" s="183"/>
      <c r="H13" s="74"/>
      <c r="I13" s="1"/>
    </row>
    <row r="14" spans="1:9" ht="24.75" customHeight="1">
      <c r="A14" s="7"/>
      <c r="B14" s="7"/>
      <c r="C14" s="7"/>
      <c r="D14" s="183"/>
      <c r="E14" s="183"/>
      <c r="F14" s="183"/>
      <c r="G14" s="183"/>
      <c r="H14" s="74"/>
      <c r="I14" s="1"/>
    </row>
    <row r="15" spans="1:9" ht="3" customHeight="1">
      <c r="A15" s="7"/>
      <c r="B15" s="7"/>
      <c r="C15" s="7"/>
      <c r="D15" s="183"/>
      <c r="E15" s="183"/>
      <c r="F15" s="183"/>
      <c r="G15" s="183"/>
      <c r="H15" s="74"/>
      <c r="I15" s="1"/>
    </row>
    <row r="16" spans="1:9" ht="17.25" customHeight="1">
      <c r="A16" s="10"/>
      <c r="B16" s="7"/>
      <c r="C16" s="7"/>
      <c r="D16" s="183"/>
      <c r="E16" s="183"/>
      <c r="F16" s="183"/>
      <c r="G16" s="183"/>
      <c r="H16" s="7"/>
      <c r="I16" s="1"/>
    </row>
    <row r="17" spans="1:9" ht="17.25" customHeight="1">
      <c r="A17" s="10"/>
      <c r="B17" s="7"/>
      <c r="C17" s="7"/>
      <c r="D17" s="158"/>
      <c r="E17" s="158"/>
      <c r="F17" s="158"/>
      <c r="G17" s="158"/>
      <c r="H17" s="7"/>
      <c r="I17" s="1"/>
    </row>
    <row r="18" spans="1:9" ht="17.25" customHeight="1">
      <c r="A18" s="10"/>
      <c r="B18" s="7"/>
      <c r="C18" s="7"/>
      <c r="D18" s="158"/>
      <c r="E18" s="158"/>
      <c r="F18" s="158"/>
      <c r="G18" s="158"/>
      <c r="H18" s="7"/>
      <c r="I18" s="1"/>
    </row>
    <row r="19" spans="1:9" ht="17.25">
      <c r="A19" s="10"/>
      <c r="B19" s="7"/>
      <c r="C19" s="7"/>
      <c r="D19" s="128"/>
      <c r="E19" s="128"/>
      <c r="F19" s="167"/>
      <c r="G19" s="128"/>
      <c r="H19" s="7"/>
      <c r="I19" s="1"/>
    </row>
    <row r="20" spans="1:9" ht="16.5" customHeight="1">
      <c r="A20" s="7"/>
      <c r="B20" s="7"/>
      <c r="C20" s="7"/>
      <c r="D20" s="41" t="s">
        <v>2</v>
      </c>
      <c r="E20" s="41"/>
      <c r="F20" s="169"/>
      <c r="G20" s="41"/>
      <c r="H20" s="7"/>
      <c r="I20" s="1"/>
    </row>
    <row r="21" spans="1:9" ht="17.25">
      <c r="A21" s="12"/>
      <c r="B21" s="7"/>
      <c r="C21" s="7"/>
      <c r="D21" s="7"/>
      <c r="E21" s="7"/>
      <c r="F21" s="7"/>
      <c r="G21" s="7"/>
      <c r="H21" s="7"/>
      <c r="I21" s="1"/>
    </row>
    <row r="22" spans="1:9" ht="14.25" customHeight="1">
      <c r="A22" s="7"/>
      <c r="B22" s="171" t="s">
        <v>3</v>
      </c>
      <c r="C22" s="171"/>
      <c r="D22" s="171"/>
      <c r="E22" s="171"/>
      <c r="F22" s="171"/>
      <c r="G22" s="171"/>
      <c r="H22" s="41"/>
      <c r="I22" s="1"/>
    </row>
    <row r="23" spans="1:9" ht="17.25">
      <c r="A23" s="12"/>
      <c r="B23" s="7"/>
      <c r="C23" s="7"/>
      <c r="D23" s="7"/>
      <c r="E23" s="7"/>
      <c r="F23" s="7"/>
      <c r="G23" s="7"/>
      <c r="H23" s="7"/>
      <c r="I23" s="1"/>
    </row>
    <row r="24" spans="1:9" ht="17.25">
      <c r="A24" s="12"/>
      <c r="B24" s="178" t="s">
        <v>45</v>
      </c>
      <c r="C24" s="178"/>
      <c r="D24" s="178"/>
      <c r="E24" s="178"/>
      <c r="F24" s="178"/>
      <c r="G24" s="178"/>
      <c r="H24" s="41"/>
      <c r="I24" s="1"/>
    </row>
    <row r="25" spans="1:9" ht="13.5">
      <c r="A25" s="7"/>
      <c r="B25" s="7"/>
      <c r="C25" s="7"/>
      <c r="D25" s="7"/>
      <c r="E25" s="7"/>
      <c r="F25" s="7"/>
      <c r="G25" s="7"/>
      <c r="H25" s="7"/>
      <c r="I25" s="1"/>
    </row>
    <row r="26" spans="1:9" ht="17.25">
      <c r="A26" s="12"/>
      <c r="B26" s="7"/>
      <c r="C26" s="7"/>
      <c r="D26" s="7"/>
      <c r="E26" s="7"/>
      <c r="F26" s="7"/>
      <c r="G26" s="7"/>
      <c r="H26" s="7"/>
      <c r="I26" s="1"/>
    </row>
    <row r="27" spans="1:9" ht="14.25">
      <c r="A27" s="13"/>
      <c r="B27" s="7"/>
      <c r="C27" s="7"/>
      <c r="D27" s="7"/>
      <c r="E27" s="7"/>
      <c r="F27" s="7"/>
      <c r="G27" s="7"/>
      <c r="H27" s="7"/>
      <c r="I27" s="1"/>
    </row>
    <row r="28" spans="1:9" ht="14.25">
      <c r="A28" s="7"/>
      <c r="B28" s="177" t="s">
        <v>106</v>
      </c>
      <c r="C28" s="177"/>
      <c r="D28" s="177"/>
      <c r="E28" s="177"/>
      <c r="F28" s="164"/>
      <c r="G28" s="7"/>
      <c r="H28" s="7"/>
      <c r="I28" s="1"/>
    </row>
    <row r="29" spans="1:9" ht="14.25">
      <c r="A29" s="15"/>
      <c r="B29" s="7"/>
      <c r="C29" s="7"/>
      <c r="D29" s="7"/>
      <c r="E29" s="7"/>
      <c r="F29" s="7"/>
      <c r="G29" s="7"/>
      <c r="H29" s="7"/>
      <c r="I29" s="1"/>
    </row>
    <row r="30" spans="1:9" ht="18" thickBot="1">
      <c r="A30" s="12"/>
      <c r="B30" s="7"/>
      <c r="C30" s="7"/>
      <c r="D30" s="7"/>
      <c r="E30" s="7"/>
      <c r="F30" s="7"/>
      <c r="G30" s="7"/>
      <c r="H30" s="7"/>
      <c r="I30" s="1"/>
    </row>
    <row r="31" spans="1:9" s="6" customFormat="1" ht="42.75" customHeight="1">
      <c r="A31" s="186" t="s">
        <v>5</v>
      </c>
      <c r="B31" s="186" t="s">
        <v>6</v>
      </c>
      <c r="C31" s="72" t="s">
        <v>36</v>
      </c>
      <c r="D31" s="186" t="s">
        <v>35</v>
      </c>
      <c r="E31" s="16" t="s">
        <v>27</v>
      </c>
      <c r="F31" s="16" t="s">
        <v>124</v>
      </c>
      <c r="G31" s="17" t="s">
        <v>7</v>
      </c>
      <c r="H31" s="18"/>
      <c r="I31" s="5"/>
    </row>
    <row r="32" spans="1:9" s="6" customFormat="1" ht="19.5" customHeight="1" thickBot="1">
      <c r="A32" s="187"/>
      <c r="B32" s="187"/>
      <c r="C32" s="73" t="s">
        <v>34</v>
      </c>
      <c r="D32" s="187"/>
      <c r="E32" s="57" t="s">
        <v>34</v>
      </c>
      <c r="F32" s="57"/>
      <c r="G32" s="70" t="s">
        <v>34</v>
      </c>
      <c r="H32" s="18"/>
      <c r="I32" s="5"/>
    </row>
    <row r="33" spans="1:10" s="6" customFormat="1" ht="16.5">
      <c r="A33" s="20">
        <v>1</v>
      </c>
      <c r="B33" s="21" t="s">
        <v>8</v>
      </c>
      <c r="C33" s="23">
        <v>121000</v>
      </c>
      <c r="D33" s="22">
        <v>1</v>
      </c>
      <c r="E33" s="23">
        <f>SUM(C33*D33)</f>
        <v>121000</v>
      </c>
      <c r="F33" s="23">
        <v>18150</v>
      </c>
      <c r="G33" s="23">
        <f>SUM(C33*4)+(139150*8)</f>
        <v>1597200</v>
      </c>
      <c r="H33" s="24"/>
      <c r="I33" s="5"/>
    </row>
    <row r="34" spans="1:10" s="6" customFormat="1" ht="16.5">
      <c r="A34" s="25">
        <v>2</v>
      </c>
      <c r="B34" s="26" t="s">
        <v>46</v>
      </c>
      <c r="C34" s="28">
        <v>110000</v>
      </c>
      <c r="D34" s="27">
        <v>1</v>
      </c>
      <c r="E34" s="23">
        <f t="shared" ref="E34:E39" si="0">SUM(C34*D34)</f>
        <v>110000</v>
      </c>
      <c r="F34" s="23"/>
      <c r="G34" s="23">
        <f t="shared" ref="G34:G39" si="1">SUM(E34*12)</f>
        <v>1320000</v>
      </c>
      <c r="H34" s="24"/>
      <c r="I34" s="5"/>
    </row>
    <row r="35" spans="1:10" s="6" customFormat="1" ht="16.5">
      <c r="A35" s="20">
        <v>3</v>
      </c>
      <c r="B35" s="26" t="s">
        <v>1</v>
      </c>
      <c r="C35" s="28">
        <v>104500</v>
      </c>
      <c r="D35" s="27">
        <v>1</v>
      </c>
      <c r="E35" s="23">
        <f t="shared" si="0"/>
        <v>104500</v>
      </c>
      <c r="F35" s="23"/>
      <c r="G35" s="23">
        <f t="shared" si="1"/>
        <v>1254000</v>
      </c>
      <c r="H35" s="24"/>
      <c r="I35" s="5"/>
    </row>
    <row r="36" spans="1:10" s="6" customFormat="1" ht="16.5">
      <c r="A36" s="25">
        <v>4</v>
      </c>
      <c r="B36" s="26" t="s">
        <v>47</v>
      </c>
      <c r="C36" s="28">
        <v>104500</v>
      </c>
      <c r="D36" s="27">
        <v>10.5</v>
      </c>
      <c r="E36" s="23">
        <f t="shared" si="0"/>
        <v>1097250</v>
      </c>
      <c r="F36" s="23"/>
      <c r="G36" s="23">
        <f t="shared" si="1"/>
        <v>13167000</v>
      </c>
      <c r="H36" s="24"/>
      <c r="I36" s="5"/>
    </row>
    <row r="37" spans="1:10" s="6" customFormat="1" ht="16.5">
      <c r="A37" s="20">
        <v>5</v>
      </c>
      <c r="B37" s="26" t="s">
        <v>48</v>
      </c>
      <c r="C37" s="28">
        <v>104000</v>
      </c>
      <c r="D37" s="27">
        <v>1</v>
      </c>
      <c r="E37" s="23">
        <f t="shared" si="0"/>
        <v>104000</v>
      </c>
      <c r="F37" s="23"/>
      <c r="G37" s="23">
        <f t="shared" si="1"/>
        <v>1248000</v>
      </c>
      <c r="H37" s="24"/>
      <c r="I37" s="5"/>
    </row>
    <row r="38" spans="1:10" s="6" customFormat="1" ht="16.5">
      <c r="A38" s="25">
        <v>6</v>
      </c>
      <c r="B38" s="26" t="s">
        <v>18</v>
      </c>
      <c r="C38" s="28">
        <v>104000</v>
      </c>
      <c r="D38" s="27">
        <v>1</v>
      </c>
      <c r="E38" s="23">
        <f t="shared" si="0"/>
        <v>104000</v>
      </c>
      <c r="F38" s="23"/>
      <c r="G38" s="23">
        <f t="shared" si="1"/>
        <v>1248000</v>
      </c>
      <c r="H38" s="24"/>
      <c r="I38" s="5"/>
    </row>
    <row r="39" spans="1:10" s="6" customFormat="1" ht="17.25" thickBot="1">
      <c r="A39" s="20">
        <v>7</v>
      </c>
      <c r="B39" s="31" t="s">
        <v>14</v>
      </c>
      <c r="C39" s="28">
        <v>104000</v>
      </c>
      <c r="D39" s="32">
        <v>1</v>
      </c>
      <c r="E39" s="23">
        <f t="shared" si="0"/>
        <v>104000</v>
      </c>
      <c r="F39" s="23"/>
      <c r="G39" s="23">
        <f t="shared" si="1"/>
        <v>1248000</v>
      </c>
      <c r="H39" s="24"/>
      <c r="I39" s="5"/>
    </row>
    <row r="40" spans="1:10" s="6" customFormat="1" ht="18" thickBot="1">
      <c r="A40" s="197" t="s">
        <v>16</v>
      </c>
      <c r="B40" s="198"/>
      <c r="C40" s="84"/>
      <c r="D40" s="84">
        <f>SUM(D33:D39)</f>
        <v>16.5</v>
      </c>
      <c r="E40" s="131">
        <f>SUM(E33:E39)</f>
        <v>1744750</v>
      </c>
      <c r="F40" s="131">
        <f>SUM(F33:F39)</f>
        <v>18150</v>
      </c>
      <c r="G40" s="131">
        <f>SUM(G33:G39)</f>
        <v>21082200</v>
      </c>
      <c r="H40" s="92"/>
      <c r="I40" s="5"/>
    </row>
    <row r="41" spans="1:10" s="6" customFormat="1" ht="18" customHeight="1">
      <c r="A41" s="11"/>
      <c r="B41" s="7"/>
      <c r="C41" s="7"/>
      <c r="D41" s="7"/>
      <c r="E41" s="7"/>
      <c r="F41" s="7"/>
      <c r="G41" s="11"/>
      <c r="H41" s="11"/>
      <c r="I41" s="5"/>
    </row>
    <row r="42" spans="1:10" ht="17.25">
      <c r="A42" s="11"/>
      <c r="B42" s="7"/>
      <c r="C42" s="7"/>
      <c r="D42" s="7"/>
      <c r="E42" s="7"/>
      <c r="F42" s="7"/>
      <c r="G42" s="7"/>
      <c r="H42" s="7"/>
      <c r="I42" s="1"/>
    </row>
    <row r="43" spans="1:10" ht="31.5" customHeight="1">
      <c r="A43" s="11"/>
      <c r="B43" s="195"/>
      <c r="C43" s="195"/>
      <c r="D43" s="196"/>
      <c r="E43" s="188"/>
      <c r="F43" s="188"/>
      <c r="G43" s="188"/>
      <c r="H43" s="41"/>
      <c r="I43" s="1"/>
    </row>
    <row r="44" spans="1:10" ht="27.75" customHeight="1">
      <c r="A44" s="11"/>
      <c r="B44" s="148"/>
      <c r="C44" s="148"/>
      <c r="D44" s="148"/>
      <c r="E44" s="148"/>
      <c r="F44" s="148"/>
      <c r="G44" s="148"/>
      <c r="H44" s="7"/>
      <c r="I44" s="1"/>
    </row>
    <row r="45" spans="1:10" ht="17.25">
      <c r="A45" s="11"/>
      <c r="B45" s="7"/>
      <c r="C45" s="7"/>
      <c r="D45" s="11"/>
      <c r="E45" s="11"/>
      <c r="F45" s="11"/>
      <c r="G45" s="7"/>
      <c r="H45" s="7"/>
      <c r="I45" s="1"/>
    </row>
    <row r="46" spans="1:10" ht="17.25">
      <c r="A46" s="11"/>
      <c r="B46" s="11"/>
      <c r="C46" s="11"/>
      <c r="D46" s="7"/>
      <c r="E46" s="7"/>
      <c r="F46" s="7"/>
      <c r="G46" s="41"/>
      <c r="H46" s="41"/>
      <c r="I46" s="1"/>
    </row>
    <row r="47" spans="1:10" ht="17.25">
      <c r="A47" s="11"/>
      <c r="B47" s="11"/>
      <c r="C47" s="11"/>
      <c r="D47" s="7"/>
      <c r="E47" s="7"/>
      <c r="F47" s="7"/>
      <c r="G47" s="12"/>
      <c r="H47" s="41"/>
      <c r="I47" s="2"/>
      <c r="J47" s="4"/>
    </row>
    <row r="48" spans="1:10" ht="17.25">
      <c r="A48" s="11"/>
      <c r="B48" s="7"/>
      <c r="C48" s="7"/>
      <c r="D48" s="11"/>
      <c r="E48" s="11"/>
      <c r="F48" s="11"/>
      <c r="G48" s="7"/>
      <c r="H48" s="7"/>
      <c r="I48" s="2"/>
      <c r="J48" s="4"/>
    </row>
    <row r="49" spans="1:10" ht="17.25">
      <c r="A49" s="10"/>
      <c r="B49" s="144"/>
      <c r="C49" s="144"/>
      <c r="D49" s="144"/>
      <c r="E49" s="7"/>
      <c r="F49" s="7"/>
      <c r="G49" s="7"/>
      <c r="H49" s="7"/>
      <c r="I49" s="3"/>
      <c r="J49" s="4"/>
    </row>
    <row r="50" spans="1:10" ht="17.25" customHeight="1">
      <c r="A50" s="10"/>
      <c r="B50" s="144"/>
      <c r="C50" s="144"/>
      <c r="D50" s="144"/>
      <c r="E50" s="7"/>
      <c r="F50" s="7"/>
      <c r="G50" s="41"/>
      <c r="H50" s="41"/>
      <c r="I50" s="3"/>
      <c r="J50" s="4"/>
    </row>
    <row r="51" spans="1:10" ht="17.25">
      <c r="A51" s="10"/>
      <c r="B51" s="144"/>
      <c r="C51" s="144"/>
      <c r="D51" s="144"/>
      <c r="E51" s="10"/>
      <c r="F51" s="10"/>
      <c r="G51" s="7"/>
      <c r="H51" s="7"/>
      <c r="I51" s="3"/>
      <c r="J51" s="4"/>
    </row>
    <row r="52" spans="1:10" ht="44.25" customHeight="1">
      <c r="A52" s="7"/>
      <c r="B52" s="11"/>
      <c r="C52" s="11"/>
      <c r="D52" s="10"/>
      <c r="E52" s="7"/>
      <c r="F52" s="7"/>
      <c r="G52" s="11"/>
      <c r="H52" s="7"/>
      <c r="I52" s="1"/>
    </row>
    <row r="53" spans="1:10" ht="17.25">
      <c r="A53" s="7"/>
      <c r="B53" s="11"/>
      <c r="C53" s="11"/>
      <c r="D53" s="10"/>
      <c r="E53" s="7"/>
      <c r="F53" s="7"/>
      <c r="G53" s="11"/>
      <c r="H53" s="7"/>
    </row>
    <row r="54" spans="1:10" ht="17.25">
      <c r="A54" s="7"/>
      <c r="B54" s="7"/>
      <c r="C54" s="7"/>
      <c r="D54" s="10"/>
      <c r="E54" s="10"/>
      <c r="F54" s="10"/>
      <c r="G54" s="7"/>
      <c r="H54" s="7"/>
    </row>
    <row r="55" spans="1:10" ht="13.5">
      <c r="A55" s="7"/>
      <c r="B55" s="7"/>
      <c r="C55" s="7"/>
      <c r="D55" s="7"/>
      <c r="E55" s="7"/>
      <c r="F55" s="7"/>
      <c r="G55" s="7"/>
      <c r="H55" s="7"/>
    </row>
  </sheetData>
  <mergeCells count="11">
    <mergeCell ref="A40:B40"/>
    <mergeCell ref="B43:D43"/>
    <mergeCell ref="E43:G43"/>
    <mergeCell ref="D2:G7"/>
    <mergeCell ref="B28:E28"/>
    <mergeCell ref="A31:A32"/>
    <mergeCell ref="B31:B32"/>
    <mergeCell ref="D31:D32"/>
    <mergeCell ref="B22:G22"/>
    <mergeCell ref="B24:G24"/>
    <mergeCell ref="D10:G16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J51"/>
  <sheetViews>
    <sheetView topLeftCell="A17" workbookViewId="0">
      <selection activeCell="A33" sqref="A33:A38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 ht="12.75" customHeight="1">
      <c r="D2" s="194" t="s">
        <v>141</v>
      </c>
      <c r="E2" s="194"/>
      <c r="F2" s="194"/>
      <c r="G2" s="194"/>
    </row>
    <row r="3" spans="1:9" ht="12.75" customHeight="1">
      <c r="D3" s="194"/>
      <c r="E3" s="194"/>
      <c r="F3" s="194"/>
      <c r="G3" s="194"/>
    </row>
    <row r="4" spans="1:9" ht="12.75" customHeight="1">
      <c r="D4" s="194"/>
      <c r="E4" s="194"/>
      <c r="F4" s="194"/>
      <c r="G4" s="194"/>
    </row>
    <row r="5" spans="1:9" ht="12.75" customHeight="1">
      <c r="D5" s="194"/>
      <c r="E5" s="194"/>
      <c r="F5" s="194"/>
      <c r="G5" s="194"/>
    </row>
    <row r="6" spans="1:9" ht="12.75" customHeight="1">
      <c r="D6" s="194"/>
      <c r="E6" s="194"/>
      <c r="F6" s="194"/>
      <c r="G6" s="194"/>
    </row>
    <row r="7" spans="1:9" ht="23.25" customHeight="1">
      <c r="D7" s="194"/>
      <c r="E7" s="194"/>
      <c r="F7" s="194"/>
      <c r="G7" s="194"/>
    </row>
    <row r="9" spans="1:9" ht="12.75" customHeight="1">
      <c r="D9" s="74"/>
      <c r="E9" s="74"/>
      <c r="F9" s="74"/>
      <c r="G9" s="74"/>
    </row>
    <row r="10" spans="1:9" ht="12.75" customHeight="1">
      <c r="D10" s="183" t="s">
        <v>139</v>
      </c>
      <c r="E10" s="183"/>
      <c r="F10" s="183"/>
      <c r="G10" s="183"/>
    </row>
    <row r="11" spans="1:9" ht="12.75" customHeight="1">
      <c r="D11" s="183"/>
      <c r="E11" s="183"/>
      <c r="F11" s="183"/>
      <c r="G11" s="183"/>
    </row>
    <row r="12" spans="1:9" ht="12.75" hidden="1" customHeight="1">
      <c r="D12" s="183"/>
      <c r="E12" s="183"/>
      <c r="F12" s="183"/>
      <c r="G12" s="183"/>
    </row>
    <row r="13" spans="1:9" ht="12.75" hidden="1" customHeight="1">
      <c r="D13" s="183"/>
      <c r="E13" s="183"/>
      <c r="F13" s="183"/>
      <c r="G13" s="183"/>
    </row>
    <row r="14" spans="1:9" ht="12.75" customHeight="1">
      <c r="D14" s="183"/>
      <c r="E14" s="183"/>
      <c r="F14" s="183"/>
      <c r="G14" s="183"/>
    </row>
    <row r="15" spans="1:9" ht="16.5">
      <c r="A15" s="7"/>
      <c r="B15" s="7"/>
      <c r="C15" s="7"/>
      <c r="D15" s="183"/>
      <c r="E15" s="183"/>
      <c r="F15" s="183"/>
      <c r="G15" s="183"/>
      <c r="H15" s="74"/>
      <c r="I15" s="1"/>
    </row>
    <row r="16" spans="1:9" ht="16.5" customHeight="1">
      <c r="A16" s="10"/>
      <c r="B16" s="7"/>
      <c r="C16" s="7"/>
      <c r="D16" s="183"/>
      <c r="E16" s="183"/>
      <c r="F16" s="183"/>
      <c r="G16" s="183"/>
      <c r="H16" s="7"/>
      <c r="I16" s="1"/>
    </row>
    <row r="17" spans="1:9" ht="16.5" customHeight="1">
      <c r="A17" s="10"/>
      <c r="B17" s="7"/>
      <c r="C17" s="7"/>
      <c r="D17" s="158"/>
      <c r="E17" s="158"/>
      <c r="F17" s="158"/>
      <c r="G17" s="158"/>
      <c r="H17" s="7"/>
      <c r="I17" s="1"/>
    </row>
    <row r="18" spans="1:9" ht="16.5" customHeight="1">
      <c r="A18" s="10"/>
      <c r="B18" s="7"/>
      <c r="C18" s="7"/>
      <c r="D18" s="158"/>
      <c r="E18" s="158"/>
      <c r="F18" s="158"/>
      <c r="G18" s="158"/>
      <c r="H18" s="7"/>
      <c r="I18" s="1"/>
    </row>
    <row r="19" spans="1:9" ht="16.5" customHeight="1">
      <c r="A19" s="10"/>
      <c r="B19" s="7"/>
      <c r="C19" s="7"/>
      <c r="D19" s="158"/>
      <c r="E19" s="158"/>
      <c r="F19" s="158"/>
      <c r="G19" s="158"/>
      <c r="H19" s="7"/>
      <c r="I19" s="1"/>
    </row>
    <row r="20" spans="1:9" ht="17.25">
      <c r="A20" s="7"/>
      <c r="B20" s="7"/>
      <c r="C20" s="171" t="s">
        <v>2</v>
      </c>
      <c r="D20" s="171"/>
      <c r="E20" s="171"/>
      <c r="F20" s="160"/>
      <c r="G20" s="41"/>
      <c r="H20" s="7"/>
      <c r="I20" s="1"/>
    </row>
    <row r="21" spans="1:9" ht="14.25" customHeight="1">
      <c r="A21" s="12"/>
      <c r="B21" s="7"/>
      <c r="C21" s="7"/>
      <c r="D21" s="7"/>
      <c r="E21" s="7"/>
      <c r="F21" s="7"/>
      <c r="G21" s="7"/>
      <c r="H21" s="7"/>
      <c r="I21" s="1"/>
    </row>
    <row r="22" spans="1:9" ht="17.25">
      <c r="A22" s="7"/>
      <c r="B22" s="171" t="s">
        <v>3</v>
      </c>
      <c r="C22" s="171"/>
      <c r="D22" s="171"/>
      <c r="E22" s="171"/>
      <c r="F22" s="171"/>
      <c r="G22" s="171"/>
      <c r="H22" s="41"/>
      <c r="I22" s="1"/>
    </row>
    <row r="23" spans="1:9" ht="17.25">
      <c r="A23" s="12"/>
      <c r="B23" s="7"/>
      <c r="C23" s="7"/>
      <c r="D23" s="7"/>
      <c r="E23" s="7"/>
      <c r="F23" s="7"/>
      <c r="G23" s="7"/>
      <c r="H23" s="7"/>
      <c r="I23" s="1"/>
    </row>
    <row r="24" spans="1:9" ht="17.25">
      <c r="A24" s="12"/>
      <c r="B24" s="178" t="s">
        <v>49</v>
      </c>
      <c r="C24" s="178"/>
      <c r="D24" s="178"/>
      <c r="E24" s="178"/>
      <c r="F24" s="165"/>
      <c r="G24" s="41"/>
      <c r="H24" s="7"/>
      <c r="I24" s="1"/>
    </row>
    <row r="25" spans="1:9" ht="19.5">
      <c r="A25" s="7"/>
      <c r="B25" s="7"/>
      <c r="C25" s="7"/>
      <c r="D25" s="199"/>
      <c r="E25" s="199"/>
      <c r="F25" s="168"/>
      <c r="G25" s="7"/>
      <c r="H25" s="7"/>
      <c r="I25" s="1"/>
    </row>
    <row r="26" spans="1:9" ht="17.25">
      <c r="A26" s="12"/>
      <c r="B26" s="7"/>
      <c r="C26" s="7"/>
      <c r="D26" s="7"/>
      <c r="E26" s="7"/>
      <c r="F26" s="7"/>
      <c r="G26" s="7"/>
      <c r="H26" s="7"/>
      <c r="I26" s="1"/>
    </row>
    <row r="27" spans="1:9" ht="14.25">
      <c r="A27" s="13"/>
      <c r="B27" s="7"/>
      <c r="C27" s="7"/>
      <c r="D27" s="7"/>
      <c r="E27" s="7"/>
      <c r="F27" s="7"/>
      <c r="G27" s="7"/>
      <c r="H27" s="7"/>
      <c r="I27" s="1"/>
    </row>
    <row r="28" spans="1:9" ht="14.25">
      <c r="A28" s="7"/>
      <c r="B28" s="177" t="s">
        <v>140</v>
      </c>
      <c r="C28" s="177"/>
      <c r="D28" s="177"/>
      <c r="E28" s="177"/>
      <c r="F28" s="164"/>
      <c r="G28" s="7"/>
      <c r="H28" s="7"/>
      <c r="I28" s="1"/>
    </row>
    <row r="29" spans="1:9" ht="14.25">
      <c r="A29" s="15"/>
      <c r="B29" s="7"/>
      <c r="C29" s="7"/>
      <c r="D29" s="7"/>
      <c r="E29" s="43"/>
      <c r="F29" s="43"/>
      <c r="G29" s="7"/>
      <c r="H29" s="7"/>
      <c r="I29" s="1"/>
    </row>
    <row r="30" spans="1:9" s="6" customFormat="1" ht="42.75" customHeight="1" thickBot="1">
      <c r="A30" s="12"/>
      <c r="B30" s="7"/>
      <c r="C30" s="7"/>
      <c r="D30" s="7"/>
      <c r="E30" s="7"/>
      <c r="F30" s="7"/>
      <c r="G30" s="7"/>
      <c r="H30" s="7"/>
      <c r="I30" s="5"/>
    </row>
    <row r="31" spans="1:9" s="6" customFormat="1" ht="19.5" customHeight="1">
      <c r="A31" s="186" t="s">
        <v>5</v>
      </c>
      <c r="B31" s="186" t="s">
        <v>6</v>
      </c>
      <c r="C31" s="72" t="s">
        <v>36</v>
      </c>
      <c r="D31" s="186" t="s">
        <v>35</v>
      </c>
      <c r="E31" s="16" t="s">
        <v>27</v>
      </c>
      <c r="F31" s="16" t="s">
        <v>124</v>
      </c>
      <c r="G31" s="17" t="s">
        <v>7</v>
      </c>
      <c r="H31" s="19"/>
      <c r="I31" s="5"/>
    </row>
    <row r="32" spans="1:9" s="6" customFormat="1" ht="17.25" thickBot="1">
      <c r="A32" s="187"/>
      <c r="B32" s="187"/>
      <c r="C32" s="73" t="s">
        <v>34</v>
      </c>
      <c r="D32" s="187"/>
      <c r="E32" s="57" t="s">
        <v>34</v>
      </c>
      <c r="F32" s="57"/>
      <c r="G32" s="70" t="s">
        <v>34</v>
      </c>
      <c r="H32" s="19"/>
      <c r="I32" s="5"/>
    </row>
    <row r="33" spans="1:10" s="6" customFormat="1" ht="16.5">
      <c r="A33" s="93">
        <v>1</v>
      </c>
      <c r="B33" s="21" t="s">
        <v>8</v>
      </c>
      <c r="C33" s="23">
        <v>121000</v>
      </c>
      <c r="D33" s="22">
        <v>1</v>
      </c>
      <c r="E33" s="23">
        <f>SUM(C33*D33)</f>
        <v>121000</v>
      </c>
      <c r="F33" s="23">
        <v>18150</v>
      </c>
      <c r="G33" s="23">
        <f>SUM(C33*4)+(139150*8)</f>
        <v>1597200</v>
      </c>
      <c r="H33" s="19"/>
      <c r="I33" s="5"/>
    </row>
    <row r="34" spans="1:10" s="6" customFormat="1" ht="16.5">
      <c r="A34" s="94">
        <v>2</v>
      </c>
      <c r="B34" s="26" t="s">
        <v>9</v>
      </c>
      <c r="C34" s="28">
        <v>110000</v>
      </c>
      <c r="D34" s="27">
        <v>1</v>
      </c>
      <c r="E34" s="23">
        <f t="shared" ref="E34:E38" si="0">SUM(C34*D34)</f>
        <v>110000</v>
      </c>
      <c r="F34" s="23"/>
      <c r="G34" s="23">
        <f t="shared" ref="G34:G38" si="1">SUM(E34*12)</f>
        <v>1320000</v>
      </c>
      <c r="H34" s="19"/>
      <c r="I34" s="5"/>
    </row>
    <row r="35" spans="1:10" s="6" customFormat="1" ht="16.5">
      <c r="A35" s="93">
        <v>3</v>
      </c>
      <c r="B35" s="26" t="s">
        <v>75</v>
      </c>
      <c r="C35" s="28">
        <v>104500</v>
      </c>
      <c r="D35" s="27">
        <v>7.5</v>
      </c>
      <c r="E35" s="23">
        <f t="shared" si="0"/>
        <v>783750</v>
      </c>
      <c r="F35" s="23"/>
      <c r="G35" s="23">
        <f t="shared" si="1"/>
        <v>9405000</v>
      </c>
      <c r="H35" s="19"/>
      <c r="I35" s="5"/>
    </row>
    <row r="36" spans="1:10" s="6" customFormat="1" ht="16.5">
      <c r="A36" s="94">
        <v>4</v>
      </c>
      <c r="B36" s="26" t="s">
        <v>50</v>
      </c>
      <c r="C36" s="28">
        <v>104500</v>
      </c>
      <c r="D36" s="27">
        <v>2</v>
      </c>
      <c r="E36" s="23">
        <f t="shared" si="0"/>
        <v>209000</v>
      </c>
      <c r="F36" s="23"/>
      <c r="G36" s="23">
        <f t="shared" si="1"/>
        <v>2508000</v>
      </c>
      <c r="H36" s="19"/>
      <c r="I36" s="5"/>
    </row>
    <row r="37" spans="1:10" s="6" customFormat="1" ht="21.75" customHeight="1">
      <c r="A37" s="93">
        <v>5</v>
      </c>
      <c r="B37" s="26" t="s">
        <v>51</v>
      </c>
      <c r="C37" s="28">
        <v>104500</v>
      </c>
      <c r="D37" s="27">
        <v>1</v>
      </c>
      <c r="E37" s="23">
        <f t="shared" si="0"/>
        <v>104500</v>
      </c>
      <c r="F37" s="23"/>
      <c r="G37" s="23">
        <f t="shared" si="1"/>
        <v>1254000</v>
      </c>
      <c r="H37" s="19"/>
      <c r="I37" s="5"/>
    </row>
    <row r="38" spans="1:10" s="6" customFormat="1" ht="19.5" customHeight="1" thickBot="1">
      <c r="A38" s="94">
        <v>6</v>
      </c>
      <c r="B38" s="26" t="s">
        <v>14</v>
      </c>
      <c r="C38" s="28">
        <v>104000</v>
      </c>
      <c r="D38" s="27">
        <v>1</v>
      </c>
      <c r="E38" s="23">
        <f t="shared" si="0"/>
        <v>104000</v>
      </c>
      <c r="F38" s="23"/>
      <c r="G38" s="23">
        <f t="shared" si="1"/>
        <v>1248000</v>
      </c>
      <c r="H38" s="19"/>
      <c r="I38" s="5"/>
    </row>
    <row r="39" spans="1:10" ht="18" thickBot="1">
      <c r="A39" s="197" t="s">
        <v>16</v>
      </c>
      <c r="B39" s="198"/>
      <c r="C39" s="129"/>
      <c r="D39" s="129">
        <f>SUM(D33:D38)</f>
        <v>13.5</v>
      </c>
      <c r="E39" s="91">
        <f>SUM(E33:E38)</f>
        <v>1432250</v>
      </c>
      <c r="F39" s="91">
        <f>SUM(F33:F38)</f>
        <v>18150</v>
      </c>
      <c r="G39" s="91">
        <f>SUM(G33:G38)</f>
        <v>17332200</v>
      </c>
      <c r="H39" s="19"/>
      <c r="I39" s="1"/>
    </row>
    <row r="40" spans="1:10" ht="33" customHeight="1">
      <c r="A40" s="11"/>
      <c r="B40" s="7"/>
      <c r="C40" s="7"/>
      <c r="D40" s="7"/>
      <c r="E40" s="11"/>
      <c r="F40" s="11"/>
      <c r="G40" s="11"/>
      <c r="H40" s="7"/>
      <c r="I40" s="1"/>
    </row>
    <row r="41" spans="1:10" ht="27.75" customHeight="1">
      <c r="A41" s="11"/>
      <c r="B41" s="95"/>
      <c r="C41" s="95"/>
      <c r="D41" s="95"/>
      <c r="E41" s="95"/>
      <c r="F41" s="95"/>
      <c r="G41" s="96"/>
      <c r="H41" s="7"/>
      <c r="I41" s="1"/>
    </row>
    <row r="42" spans="1:10" ht="24.75" customHeight="1">
      <c r="A42" s="11"/>
      <c r="B42" s="148"/>
      <c r="C42" s="148"/>
      <c r="D42" s="148"/>
      <c r="E42" s="148"/>
      <c r="F42" s="148"/>
      <c r="G42" s="148"/>
      <c r="H42" s="41"/>
      <c r="I42" s="1"/>
    </row>
    <row r="43" spans="1:10" ht="17.25">
      <c r="A43" s="11"/>
      <c r="B43" s="7"/>
      <c r="C43" s="7"/>
      <c r="D43" s="11"/>
      <c r="E43" s="7"/>
      <c r="F43" s="7"/>
      <c r="G43" s="7"/>
      <c r="H43" s="7"/>
      <c r="I43" s="1"/>
    </row>
    <row r="44" spans="1:10" ht="17.25">
      <c r="A44" s="11"/>
      <c r="B44" s="7"/>
      <c r="C44" s="7"/>
      <c r="D44" s="11"/>
      <c r="E44" s="7"/>
      <c r="F44" s="7"/>
      <c r="G44" s="7"/>
      <c r="H44" s="7"/>
      <c r="I44" s="2"/>
      <c r="J44" s="4"/>
    </row>
    <row r="45" spans="1:10" ht="17.25">
      <c r="A45" s="11"/>
      <c r="B45" s="11"/>
      <c r="C45" s="11"/>
      <c r="D45" s="7"/>
      <c r="E45" s="7"/>
      <c r="F45" s="7"/>
      <c r="G45" s="12"/>
      <c r="H45" s="42"/>
      <c r="I45" s="2"/>
      <c r="J45" s="4"/>
    </row>
    <row r="46" spans="1:10" ht="17.25" customHeight="1">
      <c r="A46" s="11"/>
      <c r="B46" s="11"/>
      <c r="C46" s="11"/>
      <c r="D46" s="7"/>
      <c r="E46" s="7"/>
      <c r="F46" s="7"/>
      <c r="G46" s="7"/>
      <c r="H46" s="43"/>
      <c r="I46" s="3"/>
      <c r="J46" s="4"/>
    </row>
    <row r="47" spans="1:10" ht="17.25">
      <c r="A47" s="10"/>
      <c r="B47" s="189"/>
      <c r="C47" s="189"/>
      <c r="D47" s="189"/>
      <c r="E47" s="7"/>
      <c r="F47" s="7"/>
      <c r="G47" s="12"/>
      <c r="H47" s="43"/>
      <c r="I47" s="3"/>
      <c r="J47" s="4"/>
    </row>
    <row r="48" spans="1:10" ht="44.25" customHeight="1">
      <c r="A48" s="10"/>
      <c r="B48" s="189"/>
      <c r="C48" s="189"/>
      <c r="D48" s="189"/>
      <c r="E48" s="7"/>
      <c r="F48" s="7"/>
      <c r="G48" s="11"/>
      <c r="H48" s="7"/>
      <c r="I48" s="1"/>
    </row>
    <row r="49" spans="1:8" ht="17.25">
      <c r="A49" s="7"/>
      <c r="B49" s="189"/>
      <c r="C49" s="189"/>
      <c r="D49" s="189"/>
      <c r="E49" s="11"/>
      <c r="F49" s="11"/>
      <c r="G49" s="7"/>
      <c r="H49" s="7"/>
    </row>
    <row r="50" spans="1:8" ht="17.25">
      <c r="A50" s="7"/>
      <c r="B50" s="7"/>
      <c r="C50" s="7"/>
      <c r="D50" s="10"/>
      <c r="E50" s="7"/>
      <c r="F50" s="7"/>
      <c r="G50" s="7"/>
      <c r="H50" s="7"/>
    </row>
    <row r="51" spans="1:8" ht="13.5">
      <c r="A51" s="7"/>
      <c r="B51" s="7"/>
      <c r="C51" s="7"/>
      <c r="D51" s="7"/>
      <c r="E51" s="7"/>
      <c r="F51" s="7"/>
      <c r="G51" s="7"/>
      <c r="H51" s="7"/>
    </row>
  </sheetData>
  <mergeCells count="12">
    <mergeCell ref="D2:G7"/>
    <mergeCell ref="D31:D32"/>
    <mergeCell ref="A39:B39"/>
    <mergeCell ref="A31:A32"/>
    <mergeCell ref="C20:E20"/>
    <mergeCell ref="D10:G16"/>
    <mergeCell ref="B47:D49"/>
    <mergeCell ref="B22:G22"/>
    <mergeCell ref="B24:E24"/>
    <mergeCell ref="D25:E25"/>
    <mergeCell ref="B28:E28"/>
    <mergeCell ref="B31:B32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J61"/>
  <sheetViews>
    <sheetView workbookViewId="0">
      <selection activeCell="D2" sqref="D2:G7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6" width="17.85546875" customWidth="1"/>
    <col min="7" max="7" width="18.7109375" customWidth="1"/>
    <col min="8" max="8" width="17.5703125" customWidth="1"/>
    <col min="9" max="9" width="34.28515625" bestFit="1" customWidth="1"/>
  </cols>
  <sheetData>
    <row r="2" spans="1:9" ht="12.75" customHeight="1">
      <c r="D2" s="194" t="s">
        <v>143</v>
      </c>
      <c r="E2" s="194"/>
      <c r="F2" s="194"/>
      <c r="G2" s="194"/>
    </row>
    <row r="3" spans="1:9" ht="12.75" customHeight="1">
      <c r="D3" s="194"/>
      <c r="E3" s="194"/>
      <c r="F3" s="194"/>
      <c r="G3" s="194"/>
    </row>
    <row r="4" spans="1:9" ht="12.75" customHeight="1">
      <c r="D4" s="194"/>
      <c r="E4" s="194"/>
      <c r="F4" s="194"/>
      <c r="G4" s="194"/>
    </row>
    <row r="5" spans="1:9" ht="12.75" customHeight="1">
      <c r="D5" s="194"/>
      <c r="E5" s="194"/>
      <c r="F5" s="194"/>
      <c r="G5" s="194"/>
    </row>
    <row r="6" spans="1:9" ht="12.75" customHeight="1">
      <c r="D6" s="194"/>
      <c r="E6" s="194"/>
      <c r="F6" s="194"/>
      <c r="G6" s="194"/>
    </row>
    <row r="7" spans="1:9" ht="23.25" customHeight="1">
      <c r="D7" s="194"/>
      <c r="E7" s="194"/>
      <c r="F7" s="194"/>
      <c r="G7" s="194"/>
    </row>
    <row r="8" spans="1:9" ht="23.25" customHeight="1">
      <c r="D8" s="128"/>
      <c r="E8" s="128"/>
      <c r="F8" s="167"/>
      <c r="G8" s="128"/>
    </row>
    <row r="9" spans="1:9" ht="23.25" customHeight="1">
      <c r="D9" s="183" t="s">
        <v>142</v>
      </c>
      <c r="E9" s="183"/>
      <c r="F9" s="183"/>
      <c r="G9" s="183"/>
    </row>
    <row r="10" spans="1:9" ht="23.25" customHeight="1">
      <c r="D10" s="183"/>
      <c r="E10" s="183"/>
      <c r="F10" s="183"/>
      <c r="G10" s="183"/>
    </row>
    <row r="11" spans="1:9" ht="23.25" customHeight="1">
      <c r="D11" s="183"/>
      <c r="E11" s="183"/>
      <c r="F11" s="183"/>
      <c r="G11" s="183"/>
    </row>
    <row r="12" spans="1:9" ht="23.25" customHeight="1">
      <c r="D12" s="183"/>
      <c r="E12" s="183"/>
      <c r="F12" s="183"/>
      <c r="G12" s="183"/>
    </row>
    <row r="13" spans="1:9" ht="23.25" customHeight="1">
      <c r="D13" s="119"/>
      <c r="E13" s="119"/>
      <c r="F13" s="119"/>
      <c r="G13" s="119"/>
    </row>
    <row r="14" spans="1:9" ht="23.25" customHeight="1">
      <c r="D14" s="119"/>
      <c r="E14" s="119"/>
      <c r="F14" s="119"/>
      <c r="G14" s="119"/>
    </row>
    <row r="15" spans="1:9" ht="23.25" customHeight="1">
      <c r="D15" s="119"/>
      <c r="E15" s="119"/>
      <c r="F15" s="119"/>
      <c r="G15" s="119"/>
    </row>
    <row r="16" spans="1:9" ht="17.25">
      <c r="A16" s="10"/>
      <c r="B16" s="7"/>
      <c r="C16" s="171" t="s">
        <v>2</v>
      </c>
      <c r="D16" s="171"/>
      <c r="E16" s="171"/>
      <c r="F16" s="160"/>
      <c r="G16" s="41"/>
      <c r="H16" s="7"/>
      <c r="I16" s="1"/>
    </row>
    <row r="17" spans="1:9" s="6" customFormat="1" ht="24.75" customHeight="1">
      <c r="A17" s="12"/>
      <c r="B17" s="7"/>
      <c r="C17" s="7"/>
      <c r="D17" s="7"/>
      <c r="E17" s="7"/>
      <c r="F17" s="7"/>
      <c r="G17" s="7"/>
      <c r="H17" s="7"/>
      <c r="I17" s="5"/>
    </row>
    <row r="18" spans="1:9" s="6" customFormat="1" ht="19.5" customHeight="1">
      <c r="A18" s="10"/>
      <c r="B18" s="171" t="s">
        <v>3</v>
      </c>
      <c r="C18" s="171"/>
      <c r="D18" s="171"/>
      <c r="E18" s="171"/>
      <c r="F18" s="171"/>
      <c r="G18" s="171"/>
      <c r="H18" s="41"/>
      <c r="I18" s="5"/>
    </row>
    <row r="19" spans="1:9" s="6" customFormat="1" ht="17.25">
      <c r="A19" s="12"/>
      <c r="B19" s="10"/>
      <c r="C19" s="10"/>
      <c r="D19" s="10"/>
      <c r="E19" s="10"/>
      <c r="F19" s="10"/>
      <c r="G19" s="10"/>
      <c r="H19" s="10"/>
      <c r="I19" s="5"/>
    </row>
    <row r="20" spans="1:9" s="6" customFormat="1" ht="17.25">
      <c r="A20" s="12"/>
      <c r="B20" s="178" t="s">
        <v>52</v>
      </c>
      <c r="C20" s="178"/>
      <c r="D20" s="178"/>
      <c r="E20" s="178"/>
      <c r="F20" s="178"/>
      <c r="G20" s="178"/>
      <c r="H20" s="10"/>
      <c r="I20" s="5"/>
    </row>
    <row r="21" spans="1:9" s="6" customFormat="1" ht="19.5">
      <c r="A21" s="10"/>
      <c r="B21" s="10"/>
      <c r="C21" s="10"/>
      <c r="D21" s="85"/>
      <c r="E21" s="85"/>
      <c r="F21" s="168"/>
      <c r="G21" s="10"/>
      <c r="H21" s="10"/>
      <c r="I21" s="5"/>
    </row>
    <row r="22" spans="1:9" s="6" customFormat="1" ht="17.25">
      <c r="A22" s="11"/>
      <c r="B22" s="10"/>
      <c r="C22" s="10"/>
      <c r="D22" s="10"/>
      <c r="E22" s="10"/>
      <c r="F22" s="10"/>
      <c r="G22" s="10"/>
      <c r="H22" s="10"/>
      <c r="I22" s="5"/>
    </row>
    <row r="23" spans="1:9" s="6" customFormat="1" ht="17.25">
      <c r="A23" s="10"/>
      <c r="B23" s="177" t="s">
        <v>108</v>
      </c>
      <c r="C23" s="177"/>
      <c r="D23" s="177"/>
      <c r="E23" s="177"/>
      <c r="F23" s="164"/>
      <c r="G23" s="10"/>
      <c r="H23" s="10"/>
      <c r="I23" s="5"/>
    </row>
    <row r="24" spans="1:9" s="6" customFormat="1" ht="17.25">
      <c r="A24" s="97"/>
      <c r="B24" s="10"/>
      <c r="C24" s="10"/>
      <c r="D24" s="10"/>
      <c r="E24" s="54"/>
      <c r="F24" s="54"/>
      <c r="G24" s="10"/>
      <c r="H24" s="10"/>
      <c r="I24" s="5"/>
    </row>
    <row r="25" spans="1:9" s="6" customFormat="1" ht="18" thickBot="1">
      <c r="A25" s="12"/>
      <c r="B25" s="10"/>
      <c r="C25" s="10"/>
      <c r="D25" s="10"/>
      <c r="E25" s="10"/>
      <c r="F25" s="10"/>
      <c r="G25" s="10"/>
      <c r="H25" s="10"/>
      <c r="I25" s="5"/>
    </row>
    <row r="26" spans="1:9" s="6" customFormat="1" ht="33">
      <c r="A26" s="186" t="s">
        <v>5</v>
      </c>
      <c r="B26" s="186" t="s">
        <v>6</v>
      </c>
      <c r="C26" s="72" t="s">
        <v>36</v>
      </c>
      <c r="D26" s="186" t="s">
        <v>35</v>
      </c>
      <c r="E26" s="16" t="s">
        <v>27</v>
      </c>
      <c r="F26" s="16" t="s">
        <v>124</v>
      </c>
      <c r="G26" s="17" t="s">
        <v>7</v>
      </c>
      <c r="H26" s="10"/>
      <c r="I26" s="5"/>
    </row>
    <row r="27" spans="1:9" s="6" customFormat="1" ht="18" customHeight="1" thickBot="1">
      <c r="A27" s="187"/>
      <c r="B27" s="187"/>
      <c r="C27" s="73" t="s">
        <v>34</v>
      </c>
      <c r="D27" s="187"/>
      <c r="E27" s="57" t="s">
        <v>34</v>
      </c>
      <c r="F27" s="57"/>
      <c r="G27" s="70" t="s">
        <v>34</v>
      </c>
      <c r="H27" s="10"/>
      <c r="I27" s="5"/>
    </row>
    <row r="28" spans="1:9" s="6" customFormat="1" ht="20.25" customHeight="1">
      <c r="A28" s="98">
        <v>1</v>
      </c>
      <c r="B28" s="132" t="s">
        <v>8</v>
      </c>
      <c r="C28" s="23">
        <v>121000</v>
      </c>
      <c r="D28" s="22">
        <v>1</v>
      </c>
      <c r="E28" s="23">
        <f>SUM(C28*D28)</f>
        <v>121000</v>
      </c>
      <c r="F28" s="23">
        <v>18150</v>
      </c>
      <c r="G28" s="23">
        <f>SUM(C28*4)+(139150*8)</f>
        <v>1597200</v>
      </c>
      <c r="H28" s="10"/>
      <c r="I28" s="5"/>
    </row>
    <row r="29" spans="1:9" ht="20.25" customHeight="1">
      <c r="A29" s="99">
        <v>2</v>
      </c>
      <c r="B29" s="133" t="s">
        <v>53</v>
      </c>
      <c r="C29" s="28">
        <v>104500</v>
      </c>
      <c r="D29" s="27">
        <v>1</v>
      </c>
      <c r="E29" s="23">
        <f t="shared" ref="E29:E47" si="0">SUM(C29*D29)</f>
        <v>104500</v>
      </c>
      <c r="F29" s="23"/>
      <c r="G29" s="23">
        <f t="shared" ref="G29:G47" si="1">SUM(E29*12)</f>
        <v>1254000</v>
      </c>
      <c r="H29" s="10"/>
      <c r="I29" s="1"/>
    </row>
    <row r="30" spans="1:9" ht="20.25" customHeight="1">
      <c r="A30" s="98">
        <v>3</v>
      </c>
      <c r="B30" s="133" t="s">
        <v>54</v>
      </c>
      <c r="C30" s="28">
        <v>104500</v>
      </c>
      <c r="D30" s="27">
        <v>0.5</v>
      </c>
      <c r="E30" s="23">
        <f t="shared" si="0"/>
        <v>52250</v>
      </c>
      <c r="F30" s="23"/>
      <c r="G30" s="23">
        <f t="shared" si="1"/>
        <v>627000</v>
      </c>
      <c r="H30" s="10"/>
      <c r="I30" s="1"/>
    </row>
    <row r="31" spans="1:9" ht="20.25" customHeight="1">
      <c r="A31" s="98">
        <v>4</v>
      </c>
      <c r="B31" s="133" t="s">
        <v>55</v>
      </c>
      <c r="C31" s="28">
        <v>104500</v>
      </c>
      <c r="D31" s="27">
        <v>15</v>
      </c>
      <c r="E31" s="23">
        <f t="shared" si="0"/>
        <v>1567500</v>
      </c>
      <c r="F31" s="23"/>
      <c r="G31" s="23">
        <f t="shared" si="1"/>
        <v>18810000</v>
      </c>
      <c r="H31" s="10"/>
      <c r="I31" s="1"/>
    </row>
    <row r="32" spans="1:9" ht="20.25" customHeight="1">
      <c r="A32" s="99">
        <v>5</v>
      </c>
      <c r="B32" s="133" t="s">
        <v>56</v>
      </c>
      <c r="C32" s="28">
        <v>104500</v>
      </c>
      <c r="D32" s="27">
        <v>1</v>
      </c>
      <c r="E32" s="23">
        <f t="shared" si="0"/>
        <v>104500</v>
      </c>
      <c r="F32" s="23"/>
      <c r="G32" s="23">
        <f t="shared" si="1"/>
        <v>1254000</v>
      </c>
      <c r="H32" s="10"/>
      <c r="I32" s="1"/>
    </row>
    <row r="33" spans="1:10" ht="20.25" customHeight="1">
      <c r="A33" s="98">
        <v>6</v>
      </c>
      <c r="B33" s="133" t="s">
        <v>57</v>
      </c>
      <c r="C33" s="28">
        <v>104500</v>
      </c>
      <c r="D33" s="27">
        <v>0.5</v>
      </c>
      <c r="E33" s="23">
        <f t="shared" si="0"/>
        <v>52250</v>
      </c>
      <c r="F33" s="23"/>
      <c r="G33" s="23">
        <f t="shared" si="1"/>
        <v>627000</v>
      </c>
      <c r="H33" s="10"/>
      <c r="I33" s="2"/>
      <c r="J33" s="4"/>
    </row>
    <row r="34" spans="1:10" ht="20.25" customHeight="1">
      <c r="A34" s="98">
        <v>7</v>
      </c>
      <c r="B34" s="133" t="s">
        <v>58</v>
      </c>
      <c r="C34" s="28">
        <v>104500</v>
      </c>
      <c r="D34" s="27">
        <v>2</v>
      </c>
      <c r="E34" s="23">
        <f t="shared" si="0"/>
        <v>209000</v>
      </c>
      <c r="F34" s="23"/>
      <c r="G34" s="23">
        <f t="shared" si="1"/>
        <v>2508000</v>
      </c>
      <c r="H34" s="10"/>
      <c r="I34" s="2"/>
      <c r="J34" s="4"/>
    </row>
    <row r="35" spans="1:10" ht="20.25" customHeight="1">
      <c r="A35" s="99">
        <v>8</v>
      </c>
      <c r="B35" s="133" t="s">
        <v>59</v>
      </c>
      <c r="C35" s="28">
        <v>104500</v>
      </c>
      <c r="D35" s="27">
        <v>0.5</v>
      </c>
      <c r="E35" s="23">
        <f t="shared" si="0"/>
        <v>52250</v>
      </c>
      <c r="F35" s="23"/>
      <c r="G35" s="23">
        <f t="shared" si="1"/>
        <v>627000</v>
      </c>
      <c r="H35" s="10"/>
      <c r="I35" s="3"/>
      <c r="J35" s="4"/>
    </row>
    <row r="36" spans="1:10" ht="20.25" customHeight="1">
      <c r="A36" s="98">
        <v>9</v>
      </c>
      <c r="B36" s="133" t="s">
        <v>63</v>
      </c>
      <c r="C36" s="28">
        <v>104500</v>
      </c>
      <c r="D36" s="27">
        <v>1</v>
      </c>
      <c r="E36" s="23">
        <f t="shared" si="0"/>
        <v>104500</v>
      </c>
      <c r="F36" s="23"/>
      <c r="G36" s="23">
        <f t="shared" si="1"/>
        <v>1254000</v>
      </c>
      <c r="H36" s="10"/>
      <c r="I36" s="3"/>
      <c r="J36" s="4"/>
    </row>
    <row r="37" spans="1:10" ht="33.75" customHeight="1">
      <c r="A37" s="98">
        <v>10</v>
      </c>
      <c r="B37" s="133" t="s">
        <v>60</v>
      </c>
      <c r="C37" s="28">
        <v>104500</v>
      </c>
      <c r="D37" s="27">
        <v>1.5</v>
      </c>
      <c r="E37" s="23">
        <f t="shared" si="0"/>
        <v>156750</v>
      </c>
      <c r="F37" s="23"/>
      <c r="G37" s="23">
        <f t="shared" si="1"/>
        <v>1881000</v>
      </c>
      <c r="H37" s="10"/>
      <c r="I37" s="3"/>
      <c r="J37" s="4"/>
    </row>
    <row r="38" spans="1:10" ht="20.25" customHeight="1">
      <c r="A38" s="99">
        <v>11</v>
      </c>
      <c r="B38" s="133" t="s">
        <v>61</v>
      </c>
      <c r="C38" s="28">
        <v>104500</v>
      </c>
      <c r="D38" s="27">
        <v>1</v>
      </c>
      <c r="E38" s="23">
        <f t="shared" si="0"/>
        <v>104500</v>
      </c>
      <c r="F38" s="23"/>
      <c r="G38" s="23">
        <f t="shared" si="1"/>
        <v>1254000</v>
      </c>
      <c r="H38" s="10"/>
      <c r="I38" s="1"/>
    </row>
    <row r="39" spans="1:10" ht="20.25" customHeight="1">
      <c r="A39" s="98">
        <v>12</v>
      </c>
      <c r="B39" s="133" t="s">
        <v>110</v>
      </c>
      <c r="C39" s="28">
        <v>104500</v>
      </c>
      <c r="D39" s="27">
        <v>1</v>
      </c>
      <c r="E39" s="23">
        <f t="shared" si="0"/>
        <v>104500</v>
      </c>
      <c r="F39" s="23"/>
      <c r="G39" s="23">
        <f t="shared" si="1"/>
        <v>1254000</v>
      </c>
      <c r="H39" s="10"/>
    </row>
    <row r="40" spans="1:10" ht="20.25" customHeight="1">
      <c r="A40" s="98">
        <v>13</v>
      </c>
      <c r="B40" s="133" t="s">
        <v>62</v>
      </c>
      <c r="C40" s="28">
        <v>104500</v>
      </c>
      <c r="D40" s="27">
        <v>0.5</v>
      </c>
      <c r="E40" s="23">
        <f t="shared" si="0"/>
        <v>52250</v>
      </c>
      <c r="F40" s="23"/>
      <c r="G40" s="23">
        <f t="shared" si="1"/>
        <v>627000</v>
      </c>
      <c r="H40" s="10"/>
    </row>
    <row r="41" spans="1:10" ht="20.25" customHeight="1">
      <c r="A41" s="99">
        <v>14</v>
      </c>
      <c r="B41" s="133" t="s">
        <v>63</v>
      </c>
      <c r="C41" s="28">
        <v>104500</v>
      </c>
      <c r="D41" s="27">
        <v>1</v>
      </c>
      <c r="E41" s="23">
        <f t="shared" si="0"/>
        <v>104500</v>
      </c>
      <c r="F41" s="23"/>
      <c r="G41" s="23">
        <f t="shared" si="1"/>
        <v>1254000</v>
      </c>
      <c r="H41" s="10"/>
    </row>
    <row r="42" spans="1:10" ht="20.25" customHeight="1">
      <c r="A42" s="98">
        <v>15</v>
      </c>
      <c r="B42" s="133" t="s">
        <v>64</v>
      </c>
      <c r="C42" s="28">
        <v>104000</v>
      </c>
      <c r="D42" s="27">
        <v>0.5</v>
      </c>
      <c r="E42" s="23">
        <f t="shared" si="0"/>
        <v>52000</v>
      </c>
      <c r="F42" s="23"/>
      <c r="G42" s="23">
        <f t="shared" si="1"/>
        <v>624000</v>
      </c>
      <c r="H42" s="10"/>
    </row>
    <row r="43" spans="1:10" ht="20.25" customHeight="1">
      <c r="A43" s="98">
        <v>16</v>
      </c>
      <c r="B43" s="133" t="s">
        <v>65</v>
      </c>
      <c r="C43" s="28">
        <v>104500</v>
      </c>
      <c r="D43" s="27">
        <v>1.5</v>
      </c>
      <c r="E43" s="23">
        <f t="shared" si="0"/>
        <v>156750</v>
      </c>
      <c r="F43" s="23"/>
      <c r="G43" s="23">
        <f t="shared" si="1"/>
        <v>1881000</v>
      </c>
      <c r="H43" s="10"/>
    </row>
    <row r="44" spans="1:10" ht="39.75" customHeight="1">
      <c r="A44" s="99">
        <v>17</v>
      </c>
      <c r="B44" s="133" t="s">
        <v>66</v>
      </c>
      <c r="C44" s="28">
        <v>104500</v>
      </c>
      <c r="D44" s="27">
        <v>1</v>
      </c>
      <c r="E44" s="23">
        <f t="shared" si="0"/>
        <v>104500</v>
      </c>
      <c r="F44" s="23"/>
      <c r="G44" s="23">
        <f t="shared" si="1"/>
        <v>1254000</v>
      </c>
      <c r="H44" s="42"/>
    </row>
    <row r="45" spans="1:10" ht="20.25" customHeight="1">
      <c r="A45" s="98">
        <v>18</v>
      </c>
      <c r="B45" s="133" t="s">
        <v>67</v>
      </c>
      <c r="C45" s="28">
        <v>104000</v>
      </c>
      <c r="D45" s="27">
        <v>0.5</v>
      </c>
      <c r="E45" s="28">
        <f t="shared" si="0"/>
        <v>52000</v>
      </c>
      <c r="F45" s="28"/>
      <c r="G45" s="28">
        <f t="shared" si="1"/>
        <v>624000</v>
      </c>
      <c r="H45" s="54"/>
    </row>
    <row r="46" spans="1:10" ht="20.25" customHeight="1">
      <c r="A46" s="98">
        <v>19</v>
      </c>
      <c r="B46" s="133" t="s">
        <v>90</v>
      </c>
      <c r="C46" s="28">
        <v>104000</v>
      </c>
      <c r="D46" s="27">
        <v>1.5</v>
      </c>
      <c r="E46" s="23">
        <f t="shared" si="0"/>
        <v>156000</v>
      </c>
      <c r="F46" s="23"/>
      <c r="G46" s="23">
        <f t="shared" si="1"/>
        <v>1872000</v>
      </c>
      <c r="H46" s="54"/>
    </row>
    <row r="47" spans="1:10" ht="20.25" customHeight="1" thickBot="1">
      <c r="A47" s="99">
        <v>20</v>
      </c>
      <c r="B47" s="133" t="s">
        <v>14</v>
      </c>
      <c r="C47" s="28">
        <v>104000</v>
      </c>
      <c r="D47" s="27">
        <v>1</v>
      </c>
      <c r="E47" s="23">
        <f t="shared" si="0"/>
        <v>104000</v>
      </c>
      <c r="F47" s="23"/>
      <c r="G47" s="23">
        <f t="shared" si="1"/>
        <v>1248000</v>
      </c>
      <c r="H47" s="54"/>
    </row>
    <row r="48" spans="1:10" ht="18" thickBot="1">
      <c r="A48" s="100"/>
      <c r="B48" s="101" t="s">
        <v>16</v>
      </c>
      <c r="C48" s="101"/>
      <c r="D48" s="102">
        <f>SUM(D28:D47)</f>
        <v>33.5</v>
      </c>
      <c r="E48" s="103">
        <f>SUM(E28:E47)</f>
        <v>3515500</v>
      </c>
      <c r="F48" s="103">
        <f>SUM(F28:F47)</f>
        <v>18150</v>
      </c>
      <c r="G48" s="103">
        <f>SUM(G28:G47)</f>
        <v>42331200</v>
      </c>
      <c r="H48" s="10"/>
    </row>
    <row r="49" spans="1:8" ht="17.25">
      <c r="A49" s="54"/>
      <c r="B49" s="104"/>
      <c r="C49" s="104"/>
      <c r="D49" s="105"/>
      <c r="E49" s="106"/>
      <c r="F49" s="106"/>
      <c r="G49" s="92"/>
      <c r="H49" s="10"/>
    </row>
    <row r="50" spans="1:8" ht="17.25">
      <c r="A50" s="10"/>
      <c r="B50" s="10"/>
      <c r="C50" s="10"/>
      <c r="D50" s="10"/>
      <c r="E50" s="54"/>
      <c r="F50" s="54"/>
      <c r="G50" s="10"/>
      <c r="H50" s="10"/>
    </row>
    <row r="51" spans="1:8" ht="30.75" customHeight="1">
      <c r="A51" s="10"/>
      <c r="B51" s="148"/>
      <c r="C51" s="148"/>
      <c r="D51" s="148"/>
      <c r="E51" s="148"/>
      <c r="F51" s="148"/>
      <c r="G51" s="148"/>
      <c r="H51" s="41"/>
    </row>
    <row r="52" spans="1:8" ht="17.25">
      <c r="A52" s="10"/>
      <c r="B52" s="7"/>
      <c r="C52" s="7"/>
      <c r="D52" s="11"/>
      <c r="E52" s="10"/>
      <c r="F52" s="10"/>
      <c r="G52" s="10"/>
      <c r="H52" s="10"/>
    </row>
    <row r="53" spans="1:8" ht="17.25">
      <c r="A53" s="10"/>
      <c r="B53" s="7"/>
      <c r="C53" s="7"/>
      <c r="D53" s="11"/>
      <c r="E53" s="10"/>
      <c r="F53" s="10"/>
      <c r="G53" s="10"/>
      <c r="H53" s="10"/>
    </row>
    <row r="54" spans="1:8" ht="17.25">
      <c r="A54" s="10"/>
      <c r="B54" s="11"/>
      <c r="C54" s="11"/>
      <c r="D54" s="7"/>
      <c r="E54" s="10"/>
      <c r="F54" s="10"/>
      <c r="G54" s="200"/>
      <c r="H54" s="200"/>
    </row>
    <row r="55" spans="1:8" ht="17.25">
      <c r="A55" s="10"/>
      <c r="B55" s="11"/>
      <c r="C55" s="11"/>
      <c r="D55" s="7"/>
      <c r="E55" s="10"/>
      <c r="F55" s="10"/>
      <c r="G55" s="10"/>
      <c r="H55" s="10"/>
    </row>
    <row r="56" spans="1:8" ht="17.25">
      <c r="A56" s="10"/>
      <c r="B56" s="7"/>
      <c r="C56" s="7"/>
      <c r="D56" s="11"/>
      <c r="E56" s="10"/>
      <c r="F56" s="10"/>
      <c r="G56" s="10"/>
      <c r="H56" s="10"/>
    </row>
    <row r="57" spans="1:8" ht="17.25">
      <c r="A57" s="10"/>
      <c r="B57" s="189"/>
      <c r="C57" s="189"/>
      <c r="D57" s="189"/>
      <c r="E57" s="10"/>
      <c r="F57" s="10"/>
      <c r="G57" s="41"/>
      <c r="H57" s="41"/>
    </row>
    <row r="58" spans="1:8" ht="17.25">
      <c r="A58" s="10"/>
      <c r="B58" s="189"/>
      <c r="C58" s="189"/>
      <c r="D58" s="189"/>
      <c r="E58" s="11"/>
      <c r="F58" s="11"/>
      <c r="G58" s="10"/>
      <c r="H58" s="10"/>
    </row>
    <row r="59" spans="1:8" ht="17.25">
      <c r="A59" s="10"/>
      <c r="B59" s="189"/>
      <c r="C59" s="189"/>
      <c r="D59" s="189"/>
      <c r="E59" s="11"/>
      <c r="F59" s="11"/>
      <c r="G59" s="11"/>
      <c r="H59" s="10"/>
    </row>
    <row r="60" spans="1:8" ht="13.5">
      <c r="A60" s="7"/>
      <c r="B60" s="7"/>
      <c r="C60" s="7"/>
      <c r="D60" s="7"/>
      <c r="E60" s="7"/>
      <c r="F60" s="7"/>
      <c r="G60" s="7"/>
    </row>
    <row r="61" spans="1:8" ht="13.5">
      <c r="A61" s="7"/>
      <c r="B61" s="7"/>
      <c r="C61" s="7"/>
      <c r="D61" s="7"/>
      <c r="E61" s="7"/>
      <c r="F61" s="7"/>
      <c r="G61" s="7"/>
    </row>
  </sheetData>
  <mergeCells count="11">
    <mergeCell ref="G54:H54"/>
    <mergeCell ref="C16:E16"/>
    <mergeCell ref="B57:D59"/>
    <mergeCell ref="B23:E23"/>
    <mergeCell ref="B18:G18"/>
    <mergeCell ref="B20:G20"/>
    <mergeCell ref="A26:A27"/>
    <mergeCell ref="B26:B27"/>
    <mergeCell ref="D26:D27"/>
    <mergeCell ref="D2:G7"/>
    <mergeCell ref="D9:G12"/>
  </mergeCells>
  <printOptions horizontalCentered="1"/>
  <pageMargins left="0" right="0" top="0.19685039370078741" bottom="0" header="0.51181102362204722" footer="0.51181102362204722"/>
  <pageSetup paperSize="9" scale="7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11</vt:i4>
      </vt:variant>
    </vt:vector>
  </HeadingPairs>
  <TitlesOfParts>
    <vt:vector size="30" baseType="lpstr">
      <vt:lpstr>Արվեստ</vt:lpstr>
      <vt:lpstr>թիվ 3 երաժշտ</vt:lpstr>
      <vt:lpstr>4 երաժշտակ</vt:lpstr>
      <vt:lpstr>5 երաժշտակ </vt:lpstr>
      <vt:lpstr>6 երաժշտակ </vt:lpstr>
      <vt:lpstr>7 երաժշտակ</vt:lpstr>
      <vt:lpstr>նկարչական</vt:lpstr>
      <vt:lpstr>պարարվեստ</vt:lpstr>
      <vt:lpstr>տիկնիկային</vt:lpstr>
      <vt:lpstr>մանկապատան</vt:lpstr>
      <vt:lpstr>Անի փողային</vt:lpstr>
      <vt:lpstr>երիտասարդական</vt:lpstr>
      <vt:lpstr>գրադարան</vt:lpstr>
      <vt:lpstr>ավետիք</vt:lpstr>
      <vt:lpstr>Մհեր</vt:lpstr>
      <vt:lpstr>Շիրազ</vt:lpstr>
      <vt:lpstr>Ասլամազյան</vt:lpstr>
      <vt:lpstr>Կումայրի</vt:lpstr>
      <vt:lpstr>զբոսայգիներ</vt:lpstr>
      <vt:lpstr>'4 երաժշտակ'!Область_печати</vt:lpstr>
      <vt:lpstr>'5 երաժշտակ '!Область_печати</vt:lpstr>
      <vt:lpstr>'6 երաժշտակ '!Область_печати</vt:lpstr>
      <vt:lpstr>'7 երաժշտակ'!Область_печати</vt:lpstr>
      <vt:lpstr>Ասլամազյան!Область_печати</vt:lpstr>
      <vt:lpstr>Արվեստ!Область_печати</vt:lpstr>
      <vt:lpstr>'թիվ 3 երաժշտ'!Область_печати</vt:lpstr>
      <vt:lpstr>մանկապատան!Область_печати</vt:lpstr>
      <vt:lpstr>նկարչական!Область_печати</vt:lpstr>
      <vt:lpstr>պարարվեստ!Область_печати</vt:lpstr>
      <vt:lpstr>տիկնիկային!Область_печати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2024-04-04T07:09:57Z</cp:lastPrinted>
  <dcterms:created xsi:type="dcterms:W3CDTF">2012-01-25T10:44:22Z</dcterms:created>
  <dcterms:modified xsi:type="dcterms:W3CDTF">2024-04-04T07:11:05Z</dcterms:modified>
</cp:coreProperties>
</file>